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e\Documents\ASCE\"/>
    </mc:Choice>
  </mc:AlternateContent>
  <bookViews>
    <workbookView xWindow="0" yWindow="0" windowWidth="23040" windowHeight="10668"/>
  </bookViews>
  <sheets>
    <sheet name="contact" sheetId="3" r:id="rId1"/>
    <sheet name="goals" sheetId="2" r:id="rId2"/>
    <sheet name="meetings" sheetId="5" r:id="rId3"/>
    <sheet name="statistical data" sheetId="4" r:id="rId4"/>
    <sheet name="membership list" sheetId="1" r:id="rId5"/>
    <sheet name="financial statement" sheetId="6" r:id="rId6"/>
  </sheets>
  <definedNames>
    <definedName name="lower_third">#REF!</definedName>
    <definedName name="_xlnm.Print_Area" localSheetId="3">'statistical data'!#REF!</definedName>
    <definedName name="top_third">#REF!</definedName>
  </definedNames>
  <calcPr calcId="152511"/>
</workbook>
</file>

<file path=xl/calcChain.xml><?xml version="1.0" encoding="utf-8"?>
<calcChain xmlns="http://schemas.openxmlformats.org/spreadsheetml/2006/main">
  <c r="C118" i="6" l="1"/>
  <c r="D118" i="6"/>
  <c r="D127" i="6" s="1"/>
  <c r="K22" i="5" l="1"/>
  <c r="J22" i="5"/>
  <c r="I22" i="5"/>
  <c r="H22" i="5"/>
  <c r="G22" i="5"/>
  <c r="F22" i="5"/>
  <c r="E22" i="5"/>
  <c r="D22" i="5"/>
  <c r="C22" i="5"/>
  <c r="B22" i="5"/>
  <c r="H8" i="2"/>
  <c r="A2" i="3" l="1"/>
  <c r="C127" i="6" l="1"/>
  <c r="A1" i="6"/>
  <c r="C128" i="6" l="1"/>
  <c r="C119" i="6"/>
  <c r="J9" i="1"/>
  <c r="E9" i="1"/>
  <c r="F9" i="1"/>
  <c r="G9" i="1"/>
  <c r="H9" i="1"/>
  <c r="I9" i="1"/>
  <c r="D9" i="1"/>
  <c r="A1" i="1"/>
  <c r="A1" i="5"/>
  <c r="E1" i="4" l="1"/>
  <c r="A1" i="2"/>
  <c r="A1" i="3"/>
  <c r="L37" i="4" l="1"/>
  <c r="M27" i="4" l="1"/>
  <c r="K24" i="4"/>
  <c r="M24" i="4" s="1"/>
  <c r="K25" i="4"/>
  <c r="M25" i="4" s="1"/>
  <c r="K26" i="4"/>
  <c r="M26" i="4" s="1"/>
  <c r="K27" i="4"/>
  <c r="K28" i="4"/>
  <c r="K29" i="4"/>
  <c r="K30" i="4"/>
  <c r="M30" i="4" s="1"/>
  <c r="K31" i="4"/>
  <c r="M31" i="4" s="1"/>
  <c r="K32" i="4"/>
  <c r="M32" i="4" s="1"/>
  <c r="K33" i="4"/>
  <c r="M33" i="4" s="1"/>
  <c r="K34" i="4"/>
  <c r="K35" i="4"/>
  <c r="K23" i="4"/>
  <c r="M23" i="4" s="1"/>
  <c r="K17" i="4"/>
  <c r="M17" i="4" s="1"/>
  <c r="K18" i="4"/>
  <c r="M18" i="4" s="1"/>
  <c r="K19" i="4"/>
  <c r="M19" i="4" s="1"/>
  <c r="K20" i="4"/>
  <c r="M20" i="4" s="1"/>
  <c r="K16" i="4"/>
  <c r="M16" i="4" s="1"/>
  <c r="M34" i="4" l="1"/>
  <c r="M28" i="4"/>
  <c r="I22" i="4"/>
  <c r="K22" i="4" s="1"/>
  <c r="M21" i="4" s="1"/>
  <c r="I15" i="4"/>
  <c r="K15" i="4" s="1"/>
  <c r="I12" i="4"/>
  <c r="K12" i="4" s="1"/>
  <c r="M8" i="4" l="1"/>
  <c r="C66" i="4"/>
  <c r="C65" i="4"/>
  <c r="L36" i="4"/>
  <c r="M36" i="4" l="1"/>
  <c r="M37" i="4" s="1"/>
</calcChain>
</file>

<file path=xl/sharedStrings.xml><?xml version="1.0" encoding="utf-8"?>
<sst xmlns="http://schemas.openxmlformats.org/spreadsheetml/2006/main" count="803" uniqueCount="586">
  <si>
    <t>Is attendance Mandatory?</t>
  </si>
  <si>
    <t>Yes/No</t>
  </si>
  <si>
    <t>Yes</t>
  </si>
  <si>
    <t>No</t>
  </si>
  <si>
    <t xml:space="preserve">4 pts for </t>
  </si>
  <si>
    <t xml:space="preserve">0 pts for </t>
  </si>
  <si>
    <t>Who attended</t>
  </si>
  <si>
    <t>Students only (6 pts)</t>
  </si>
  <si>
    <t>Students + FA/PA (8 pts)</t>
  </si>
  <si>
    <t>Category</t>
  </si>
  <si>
    <t>Score</t>
  </si>
  <si>
    <t>Neither (0 pts)</t>
  </si>
  <si>
    <t>1.  Membership</t>
  </si>
  <si>
    <t>Mandatory attendance at meetings?</t>
  </si>
  <si>
    <t xml:space="preserve">1 pt for </t>
  </si>
  <si>
    <t># meetings</t>
  </si>
  <si>
    <t>Mead Paper</t>
  </si>
  <si>
    <t>3 pts for</t>
  </si>
  <si>
    <t>2 pts for</t>
  </si>
  <si>
    <t># attendees</t>
  </si>
  <si>
    <t>Collaborate with Student orgs</t>
  </si>
  <si>
    <t>PFATW</t>
  </si>
  <si>
    <t>13. Presentations outside of ASCE Student Organization</t>
  </si>
  <si>
    <t># presentations</t>
  </si>
  <si>
    <t xml:space="preserve"> </t>
  </si>
  <si>
    <t>FA + PA (2 pts)</t>
  </si>
  <si>
    <t>14. National Mead Paper Submission</t>
  </si>
  <si>
    <t>FA or PA (1 pt)</t>
  </si>
  <si>
    <t># of national events</t>
  </si>
  <si>
    <t># activities</t>
  </si>
  <si>
    <t>To edit Drop down menus, use Data…Validation...</t>
  </si>
  <si>
    <t>Not Present (0%)</t>
  </si>
  <si>
    <t>Developing (33%)</t>
  </si>
  <si>
    <t>Accomplished (66%)</t>
  </si>
  <si>
    <t>Exemplary (100%)</t>
  </si>
  <si>
    <t>Specific Eval</t>
  </si>
  <si>
    <t>Measurable Goal Eval</t>
  </si>
  <si>
    <t>Assessment Eval</t>
  </si>
  <si>
    <t>Action Plan Eval</t>
  </si>
  <si>
    <t>Impact Eval</t>
  </si>
  <si>
    <t>Organization Eval</t>
  </si>
  <si>
    <t>Presentation Eval</t>
  </si>
  <si>
    <t>Quality Eval</t>
  </si>
  <si>
    <t xml:space="preserve">Prepared By: </t>
  </si>
  <si>
    <t xml:space="preserve">Date: </t>
  </si>
  <si>
    <t>Beginning (25%)</t>
  </si>
  <si>
    <t>Developing (50%)</t>
  </si>
  <si>
    <t>Accomplished (75%)</t>
  </si>
  <si>
    <t>American Society of Civil Engineers Student Chapter</t>
  </si>
  <si>
    <t>Input data</t>
  </si>
  <si>
    <t>Yes = 1, No = 0</t>
  </si>
  <si>
    <t>Web or Social media site</t>
  </si>
  <si>
    <t>Faculty advisor attended = 1</t>
  </si>
  <si>
    <t>Practitioner advisor attended = 1</t>
  </si>
  <si>
    <t>Society level membership is</t>
  </si>
  <si>
    <t>Juniors and Seniors that are ASCE members</t>
  </si>
  <si>
    <t>Juniors and Seniors in Dept</t>
  </si>
  <si>
    <t>average # over the year</t>
  </si>
  <si>
    <t># of chapter members</t>
  </si>
  <si>
    <t>Total number of ASCE members</t>
  </si>
  <si>
    <t>Total number of ASCE national members</t>
  </si>
  <si>
    <t>12. Publicity</t>
  </si>
  <si>
    <t>----</t>
  </si>
  <si>
    <t>Junior and Senior membership ratio</t>
  </si>
  <si>
    <t>% of Jr and Sr who are members</t>
  </si>
  <si>
    <t>National membership ratio</t>
  </si>
  <si>
    <t>% of members who are national members</t>
  </si>
  <si>
    <t>2. Professional meetings with an invited speaker</t>
  </si>
  <si>
    <t>3. Student talks or papers presented</t>
  </si>
  <si>
    <t>4. Professional Licensure and/or Ethics topics presented</t>
  </si>
  <si>
    <t>5. Field Trips</t>
  </si>
  <si>
    <t>6. Social Functions</t>
  </si>
  <si>
    <t>7. Attendance ratio</t>
  </si>
  <si>
    <t># in attendance</t>
  </si>
  <si>
    <t>Attendance to members ratio</t>
  </si>
  <si>
    <t>% attendance of members</t>
  </si>
  <si>
    <t>data</t>
  </si>
  <si>
    <t>measurement data</t>
  </si>
  <si>
    <t>target for goal</t>
  </si>
  <si>
    <t>actual result</t>
  </si>
  <si>
    <t>before action</t>
  </si>
  <si>
    <t>description</t>
  </si>
  <si>
    <t>percentage</t>
  </si>
  <si>
    <t>Part II. GOALS AND OBJECTIVES</t>
  </si>
  <si>
    <t>Required = 1, Voluntary = 0</t>
  </si>
  <si>
    <t>calc</t>
  </si>
  <si>
    <t>point wt</t>
  </si>
  <si>
    <t>points</t>
  </si>
  <si>
    <t>8.  Hosting a meeting for a professional Section or Branch</t>
  </si>
  <si>
    <t>9.  Number of students that attended professional Section or Branch meetings</t>
  </si>
  <si>
    <t>10. Number of students that attended ASCE Regional Student Conference</t>
  </si>
  <si>
    <t>average attendance of 10 best attended meetings</t>
  </si>
  <si>
    <t>11. Attending a Workshop for Student Chapter Leaders</t>
  </si>
  <si>
    <t># of students in attendance</t>
  </si>
  <si>
    <t># of faculty or practioner advisors attending</t>
  </si>
  <si>
    <t>total # in attendance over the year</t>
  </si>
  <si>
    <t>Unit</t>
  </si>
  <si>
    <t>15. Attending an ASCE Society-level (national) Civil Engineering Event</t>
  </si>
  <si>
    <t>16. Collaboration with other Student Organizations</t>
  </si>
  <si>
    <t>Comments / notes</t>
  </si>
  <si>
    <t>Max</t>
  </si>
  <si>
    <t>17. Attending the Practitioner/Faculty Advisor Training Workshop in any year</t>
  </si>
  <si>
    <t>Email Newsletter</t>
  </si>
  <si>
    <t>Raw score total</t>
  </si>
  <si>
    <t>points (90 max for non-mandatory meetings, 85 for mandatory)</t>
  </si>
  <si>
    <t>Fill in the green cells and add comments or notes as necessary</t>
  </si>
  <si>
    <t>Part III: MEMBERSHIP AND MEETINGS</t>
  </si>
  <si>
    <t>Adjusted part III (70% of total score)</t>
  </si>
  <si>
    <t>School name</t>
  </si>
  <si>
    <t>Mailing address</t>
  </si>
  <si>
    <t>primary</t>
  </si>
  <si>
    <t>secondary</t>
  </si>
  <si>
    <t>concrete canoe</t>
  </si>
  <si>
    <t>steel bridge</t>
  </si>
  <si>
    <t>Online addresses</t>
  </si>
  <si>
    <t>web site</t>
  </si>
  <si>
    <t>social media</t>
  </si>
  <si>
    <t>Report submitted by</t>
  </si>
  <si>
    <t>president</t>
  </si>
  <si>
    <t>secretary or historian</t>
  </si>
  <si>
    <t>faculty advisor</t>
  </si>
  <si>
    <t>practitioner advisor 1</t>
  </si>
  <si>
    <t>practitioner advisor 2</t>
  </si>
  <si>
    <t>name</t>
  </si>
  <si>
    <t>email address</t>
  </si>
  <si>
    <t>phone</t>
  </si>
  <si>
    <t>ASCE membership number</t>
  </si>
  <si>
    <t>Organizational email addresses</t>
  </si>
  <si>
    <t>Part I: ORGANIZATIONAL CONTACTS</t>
  </si>
  <si>
    <t>From (date) to (date)</t>
  </si>
  <si>
    <t>President</t>
  </si>
  <si>
    <t>Vice President</t>
  </si>
  <si>
    <t>Secretary</t>
  </si>
  <si>
    <t>Treasurer</t>
  </si>
  <si>
    <t>Historian</t>
  </si>
  <si>
    <t>OFFICERS (edit or add as necessary)</t>
  </si>
  <si>
    <t>PM</t>
  </si>
  <si>
    <t>PP</t>
  </si>
  <si>
    <t>PC</t>
  </si>
  <si>
    <t>FT</t>
  </si>
  <si>
    <t>SF</t>
  </si>
  <si>
    <t>OP</t>
  </si>
  <si>
    <t>Officer or planning meetings</t>
  </si>
  <si>
    <t>code</t>
  </si>
  <si>
    <t>Activity Date</t>
  </si>
  <si>
    <t>Program (brief description, including name of speaker, if applicable)</t>
  </si>
  <si>
    <t>students</t>
  </si>
  <si>
    <t>faculty</t>
  </si>
  <si>
    <t>faculty / practitioner advisor (FA, PA)</t>
  </si>
  <si>
    <t>attendance</t>
  </si>
  <si>
    <t>Social Function</t>
  </si>
  <si>
    <t>Field Trip</t>
  </si>
  <si>
    <t>Student chapter hosted professional meeting with an invited speaker</t>
  </si>
  <si>
    <t>Student chapter hosted student talk or paper(s) presented</t>
  </si>
  <si>
    <t>Student chapter hosted professional licensure and/or ethics topics presented</t>
  </si>
  <si>
    <t>Professionals</t>
  </si>
  <si>
    <t>Host and location</t>
  </si>
  <si>
    <t>Professionally hosted ASCE section or branch meeting that students attended</t>
  </si>
  <si>
    <t>Student presentation about ASCE to another organization</t>
  </si>
  <si>
    <t>GP</t>
  </si>
  <si>
    <t>VM</t>
  </si>
  <si>
    <t>VN</t>
  </si>
  <si>
    <t>National ASCE meeting attended by students (national annual conference, CI conference)</t>
  </si>
  <si>
    <t>Collaboration with another student organization</t>
  </si>
  <si>
    <t>GC</t>
  </si>
  <si>
    <t>Activity type (check all codes that apply with a 1 in each column)</t>
  </si>
  <si>
    <t>Totals</t>
  </si>
  <si>
    <t>* hint: use View - Freeze Panes to keep the upper row visible when entering data</t>
  </si>
  <si>
    <t>STUDENT MEMBERSHIP LIST</t>
  </si>
  <si>
    <t>Last Name</t>
  </si>
  <si>
    <t>First Name</t>
  </si>
  <si>
    <t>Middle</t>
  </si>
  <si>
    <t>grad</t>
  </si>
  <si>
    <t>please do NOT include student ID or SS numbers</t>
  </si>
  <si>
    <t>'* hint: use View - Freeze Panes to keep the upper row visible when entering data</t>
  </si>
  <si>
    <t>year (indicate with a 1)</t>
  </si>
  <si>
    <t>INCOME</t>
  </si>
  <si>
    <t>EXPENSES</t>
  </si>
  <si>
    <t>income</t>
  </si>
  <si>
    <t>expenses</t>
  </si>
  <si>
    <t xml:space="preserve">TOTALS </t>
  </si>
  <si>
    <t>Accounts Payable</t>
  </si>
  <si>
    <t>CASH BALANCE</t>
  </si>
  <si>
    <t>Accounts Receivable</t>
  </si>
  <si>
    <t>CURRENT FINANCIAL POSITION</t>
  </si>
  <si>
    <t>BALANCE</t>
  </si>
  <si>
    <t>Fill in the green cells and add comments or notes as necessary, but please don't add rows, columns or otherwise modify this sheet</t>
  </si>
  <si>
    <t>ASCE national member? (1=yes)</t>
  </si>
  <si>
    <t>Organization</t>
  </si>
  <si>
    <t>Current</t>
  </si>
  <si>
    <t>University of Central Florida</t>
  </si>
  <si>
    <t>Kent Bailey</t>
  </si>
  <si>
    <t>Dre Jones</t>
  </si>
  <si>
    <t>Catherine Felter</t>
  </si>
  <si>
    <t>Julia Felter</t>
  </si>
  <si>
    <t>Jaclyn Molfetto</t>
  </si>
  <si>
    <t>Lauren Rhodes</t>
  </si>
  <si>
    <t>Gabriel Romanach</t>
  </si>
  <si>
    <t>First general metting of Fall 2014</t>
  </si>
  <si>
    <t>Officer meeting</t>
  </si>
  <si>
    <t>Tailgaiting first home game against Bethune-Cookman</t>
  </si>
  <si>
    <t>ASCE Shop Tour &amp; Fall BBQ</t>
  </si>
  <si>
    <t>Officer meeting, Elected new underclassmen representative</t>
  </si>
  <si>
    <t>Officer Meeting</t>
  </si>
  <si>
    <t>Resume Workshop</t>
  </si>
  <si>
    <t>Lopez</t>
  </si>
  <si>
    <t>Adriana</t>
  </si>
  <si>
    <t>kent.bailey@knights.ucf.edu</t>
  </si>
  <si>
    <t>djones10@knights.ucf.edu</t>
  </si>
  <si>
    <t>asce.ucf@gmail.com</t>
  </si>
  <si>
    <t>www.asceucf.org</t>
  </si>
  <si>
    <t>asce.ucf.president@gmail.com</t>
  </si>
  <si>
    <t>Travis Henriques</t>
  </si>
  <si>
    <t>Armando Perez</t>
  </si>
  <si>
    <t>Mitch Kilpatrick</t>
  </si>
  <si>
    <t>Cole Buck</t>
  </si>
  <si>
    <t>Gilbert Corral</t>
  </si>
  <si>
    <t>Lars Swanson</t>
  </si>
  <si>
    <t>Tailgaiting homecoming game vs Temple</t>
  </si>
  <si>
    <t>Tailgating home game vs BYU</t>
  </si>
  <si>
    <t>Norcisa</t>
  </si>
  <si>
    <t>Abel</t>
  </si>
  <si>
    <t>Hall</t>
  </si>
  <si>
    <t>Andrew</t>
  </si>
  <si>
    <t>Hood</t>
  </si>
  <si>
    <t>Harb</t>
  </si>
  <si>
    <t>Antony</t>
  </si>
  <si>
    <t>Perez</t>
  </si>
  <si>
    <t>Armando</t>
  </si>
  <si>
    <t>Armany</t>
  </si>
  <si>
    <t>Gonzalez</t>
  </si>
  <si>
    <t>Asad</t>
  </si>
  <si>
    <t>Abu Zafar</t>
  </si>
  <si>
    <t>Elsayed</t>
  </si>
  <si>
    <t>Ahmed</t>
  </si>
  <si>
    <t>Deoliveira</t>
  </si>
  <si>
    <t>Amanda</t>
  </si>
  <si>
    <t>Devia</t>
  </si>
  <si>
    <t>Andres</t>
  </si>
  <si>
    <t>Shue</t>
  </si>
  <si>
    <t>Dunlop</t>
  </si>
  <si>
    <t>Carlin</t>
  </si>
  <si>
    <t>Rumps</t>
  </si>
  <si>
    <t>Carly</t>
  </si>
  <si>
    <t>Conover</t>
  </si>
  <si>
    <t>Cassidy</t>
  </si>
  <si>
    <t>Catherine</t>
  </si>
  <si>
    <t>Curtis</t>
  </si>
  <si>
    <t>Clay</t>
  </si>
  <si>
    <t>Borden</t>
  </si>
  <si>
    <t>Daniel</t>
  </si>
  <si>
    <t>Montero</t>
  </si>
  <si>
    <t>Cortes</t>
  </si>
  <si>
    <t>Daniela</t>
  </si>
  <si>
    <t>Duffy</t>
  </si>
  <si>
    <t>Dayna</t>
  </si>
  <si>
    <t>Fagot</t>
  </si>
  <si>
    <t>Dean (DJ)</t>
  </si>
  <si>
    <t>Tota</t>
  </si>
  <si>
    <t>Dominick</t>
  </si>
  <si>
    <t>Felter</t>
  </si>
  <si>
    <t>Jaks</t>
  </si>
  <si>
    <t>Douglas</t>
  </si>
  <si>
    <t>Jones</t>
  </si>
  <si>
    <t>Drenard</t>
  </si>
  <si>
    <t>Izbicky</t>
  </si>
  <si>
    <t>Drew</t>
  </si>
  <si>
    <t>Lurie</t>
  </si>
  <si>
    <t>Elan</t>
  </si>
  <si>
    <t>Balog</t>
  </si>
  <si>
    <t>Eric</t>
  </si>
  <si>
    <t>Millburg</t>
  </si>
  <si>
    <t>Franco</t>
  </si>
  <si>
    <t>Franklin</t>
  </si>
  <si>
    <t>Romanach</t>
  </si>
  <si>
    <t>Gabriel</t>
  </si>
  <si>
    <t>Manriquez</t>
  </si>
  <si>
    <t>Gloria</t>
  </si>
  <si>
    <t>Lozano</t>
  </si>
  <si>
    <t>Grace</t>
  </si>
  <si>
    <t>Cimeno</t>
  </si>
  <si>
    <t>Greg</t>
  </si>
  <si>
    <t>Molfetto</t>
  </si>
  <si>
    <t>Jaclyn</t>
  </si>
  <si>
    <t>Ghraoui</t>
  </si>
  <si>
    <t>Kareem</t>
  </si>
  <si>
    <t>Horton</t>
  </si>
  <si>
    <t>Kelsi</t>
  </si>
  <si>
    <t>Bailey</t>
  </si>
  <si>
    <t>Kent</t>
  </si>
  <si>
    <t>Munoz-Brewer</t>
  </si>
  <si>
    <t>Kristofer</t>
  </si>
  <si>
    <t>Rhodes</t>
  </si>
  <si>
    <t>Lauren</t>
  </si>
  <si>
    <t>Bordenkircher</t>
  </si>
  <si>
    <t>Lindsay</t>
  </si>
  <si>
    <t>Patrick</t>
  </si>
  <si>
    <t>Logan</t>
  </si>
  <si>
    <t>Letizia</t>
  </si>
  <si>
    <t>Luca</t>
  </si>
  <si>
    <t>Jaua</t>
  </si>
  <si>
    <t>Manuel</t>
  </si>
  <si>
    <t>Komisarjevsky</t>
  </si>
  <si>
    <t>Matthew</t>
  </si>
  <si>
    <t>Alegre Fierro</t>
  </si>
  <si>
    <t>Mauricio</t>
  </si>
  <si>
    <t>Nichols</t>
  </si>
  <si>
    <t>Hooshyar</t>
  </si>
  <si>
    <t>Milad</t>
  </si>
  <si>
    <t>Lyristis</t>
  </si>
  <si>
    <t>Minas</t>
  </si>
  <si>
    <t>Callaway</t>
  </si>
  <si>
    <t>Mitchell</t>
  </si>
  <si>
    <t>Sbeih</t>
  </si>
  <si>
    <t>Mohmoud</t>
  </si>
  <si>
    <t>Alatrash</t>
  </si>
  <si>
    <t>Nidal</t>
  </si>
  <si>
    <t>Heagney</t>
  </si>
  <si>
    <t>Paul</t>
  </si>
  <si>
    <t>Dyal</t>
  </si>
  <si>
    <t>Ravindran</t>
  </si>
  <si>
    <t>Kirkpatrick</t>
  </si>
  <si>
    <t>Reid</t>
  </si>
  <si>
    <t>Kandiah</t>
  </si>
  <si>
    <t>Ruby</t>
  </si>
  <si>
    <t>Obszarny</t>
  </si>
  <si>
    <t>Ryan</t>
  </si>
  <si>
    <t>Levine</t>
  </si>
  <si>
    <t>Stefan</t>
  </si>
  <si>
    <t>Mathewson</t>
  </si>
  <si>
    <t>Tanner</t>
  </si>
  <si>
    <t>Anzelone</t>
  </si>
  <si>
    <t>Thomas</t>
  </si>
  <si>
    <t>Hill</t>
  </si>
  <si>
    <t>Travis</t>
  </si>
  <si>
    <t>Martinez</t>
  </si>
  <si>
    <t>Vanessa</t>
  </si>
  <si>
    <t>Stippler</t>
  </si>
  <si>
    <t>Sandberg</t>
  </si>
  <si>
    <t>Will</t>
  </si>
  <si>
    <t>El Habbal</t>
  </si>
  <si>
    <t>Zeina</t>
  </si>
  <si>
    <t>4000 Central Florida Blvd, Orlando FL, 32816</t>
  </si>
  <si>
    <t>Corresponding Secretary</t>
  </si>
  <si>
    <t>Greg Cimeno</t>
  </si>
  <si>
    <t>Dr. Amir Behzadan</t>
  </si>
  <si>
    <t>Alex Hinkle</t>
  </si>
  <si>
    <t>Sarah Matin</t>
  </si>
  <si>
    <t>heagney@knights.ucf.edu</t>
  </si>
  <si>
    <t>romanach@knights.ucf.edu</t>
  </si>
  <si>
    <t>Robert Thomas</t>
  </si>
  <si>
    <t>Paul Heagney</t>
  </si>
  <si>
    <t>Amir.Behzadan@ucf.edu</t>
  </si>
  <si>
    <t>AWHinkle@gmail.com</t>
  </si>
  <si>
    <t>smatin@chenmoore.com</t>
  </si>
  <si>
    <t>(407) 536-7970 Ext. 1124</t>
  </si>
  <si>
    <t>(954) 805-2467</t>
  </si>
  <si>
    <t>(407) 383-9266</t>
  </si>
  <si>
    <t>Concrete Canoe Captains</t>
  </si>
  <si>
    <t>Steel Bridge Captain</t>
  </si>
  <si>
    <t>Steel Bridge Captains</t>
  </si>
  <si>
    <t>(407) 246-0044 Ext. 121</t>
  </si>
  <si>
    <t>(407) 823-2480</t>
  </si>
  <si>
    <t>Community Service Chair</t>
  </si>
  <si>
    <t>Fundraising Chair</t>
  </si>
  <si>
    <t>Andrew Hall</t>
  </si>
  <si>
    <t>Conference Chair</t>
  </si>
  <si>
    <t>Reid Kirkpatrick</t>
  </si>
  <si>
    <t>Recruitment Chair</t>
  </si>
  <si>
    <t>Social Chair</t>
  </si>
  <si>
    <t>Noelle Crosby</t>
  </si>
  <si>
    <t>Graduate Advisor</t>
  </si>
  <si>
    <t>Edwin Ramos</t>
  </si>
  <si>
    <t>Underclassman Representative</t>
  </si>
  <si>
    <t>Matthew Reker</t>
  </si>
  <si>
    <t>Marketing Chair</t>
  </si>
  <si>
    <t>Vincent Stippler</t>
  </si>
  <si>
    <t>Webmaster</t>
  </si>
  <si>
    <t>Christopher Sotomayor</t>
  </si>
  <si>
    <t>Past President</t>
  </si>
  <si>
    <t>Bernie Hofmeister</t>
  </si>
  <si>
    <t>Shop Manager</t>
  </si>
  <si>
    <t>Ryan Petersen</t>
  </si>
  <si>
    <t>Student Liason</t>
  </si>
  <si>
    <t>Michael Herman</t>
  </si>
  <si>
    <t>Thomas Anzelone</t>
  </si>
  <si>
    <t>Carlin Dunlop</t>
  </si>
  <si>
    <t>Dayna Duffy</t>
  </si>
  <si>
    <t>Rubina Kandiah</t>
  </si>
  <si>
    <t>Max Nichols</t>
  </si>
  <si>
    <t>100 active, paying members</t>
  </si>
  <si>
    <t>January 1st, 2014 to April 9th, 2014</t>
  </si>
  <si>
    <t>April 9th, 2014 to December 31st, 2014</t>
  </si>
  <si>
    <t>Atkins Training Team Presentation</t>
  </si>
  <si>
    <t>Edwin</t>
  </si>
  <si>
    <t>Ramos</t>
  </si>
  <si>
    <t>Jack</t>
  </si>
  <si>
    <t>Widrig</t>
  </si>
  <si>
    <t>Kyle</t>
  </si>
  <si>
    <t>Leuner</t>
  </si>
  <si>
    <t>Charmbury</t>
  </si>
  <si>
    <t>Taylor</t>
  </si>
  <si>
    <t>Forth</t>
  </si>
  <si>
    <t>Bernie</t>
  </si>
  <si>
    <t>Hofmeister</t>
  </si>
  <si>
    <t>Cole</t>
  </si>
  <si>
    <t>Buck</t>
  </si>
  <si>
    <t>Hyres</t>
  </si>
  <si>
    <t>Lemus</t>
  </si>
  <si>
    <t>Mikheal</t>
  </si>
  <si>
    <t>Deolinda</t>
  </si>
  <si>
    <t>Tilus</t>
  </si>
  <si>
    <t>Brooks</t>
  </si>
  <si>
    <t>Gilberto</t>
  </si>
  <si>
    <t>Corral</t>
  </si>
  <si>
    <t>Graham</t>
  </si>
  <si>
    <t>Feland</t>
  </si>
  <si>
    <t>Henry</t>
  </si>
  <si>
    <t>Chirinos</t>
  </si>
  <si>
    <t>Jacob</t>
  </si>
  <si>
    <t>Solomon</t>
  </si>
  <si>
    <t>Jae</t>
  </si>
  <si>
    <t>Shapiro</t>
  </si>
  <si>
    <t>Jake</t>
  </si>
  <si>
    <t>Kelley</t>
  </si>
  <si>
    <t>Joe</t>
  </si>
  <si>
    <t>Lofaso</t>
  </si>
  <si>
    <t>Jordan</t>
  </si>
  <si>
    <t>Kennedy</t>
  </si>
  <si>
    <t>Julia</t>
  </si>
  <si>
    <t>Kali</t>
  </si>
  <si>
    <t>Carroll</t>
  </si>
  <si>
    <t>Kelly</t>
  </si>
  <si>
    <t>Brayshaw</t>
  </si>
  <si>
    <t>Kristin</t>
  </si>
  <si>
    <t>Kramer</t>
  </si>
  <si>
    <t>Dorris</t>
  </si>
  <si>
    <t>Lars</t>
  </si>
  <si>
    <t>Swanson</t>
  </si>
  <si>
    <t>Luis</t>
  </si>
  <si>
    <t>Becerra</t>
  </si>
  <si>
    <t>Borja</t>
  </si>
  <si>
    <t>Reker</t>
  </si>
  <si>
    <t>Michael</t>
  </si>
  <si>
    <t>DePree</t>
  </si>
  <si>
    <t>Melendez</t>
  </si>
  <si>
    <t>Miles</t>
  </si>
  <si>
    <t>Wilson</t>
  </si>
  <si>
    <t>Kilpatrick</t>
  </si>
  <si>
    <t>Napolean</t>
  </si>
  <si>
    <t>Noelle</t>
  </si>
  <si>
    <t>Crosby</t>
  </si>
  <si>
    <t>Paige</t>
  </si>
  <si>
    <t>Hovenga</t>
  </si>
  <si>
    <t>Robert</t>
  </si>
  <si>
    <t>Petersen</t>
  </si>
  <si>
    <t>Scott</t>
  </si>
  <si>
    <t>Pratt</t>
  </si>
  <si>
    <t>Simone</t>
  </si>
  <si>
    <t>Hulme</t>
  </si>
  <si>
    <t>Spencer</t>
  </si>
  <si>
    <t>Steven</t>
  </si>
  <si>
    <t>Faupel</t>
  </si>
  <si>
    <t>Henriques</t>
  </si>
  <si>
    <t>Vincent</t>
  </si>
  <si>
    <t>Willou</t>
  </si>
  <si>
    <t>Isidort</t>
  </si>
  <si>
    <t>Zineb</t>
  </si>
  <si>
    <t>Bennouna Louridi</t>
  </si>
  <si>
    <t>Sarah</t>
  </si>
  <si>
    <t>Ameling</t>
  </si>
  <si>
    <t>Goal 1. To have 100 active, paying members for the year 2014</t>
  </si>
  <si>
    <t>Goal 2. Become more of a multifaceted club</t>
  </si>
  <si>
    <t>Goal 3. Increase communication/teamwork to become a stronger officer corps</t>
  </si>
  <si>
    <t>Goal 4. Become more involved with the ASCE East Central Branch and Younger Members Forum</t>
  </si>
  <si>
    <t>Central Florida Field Trip</t>
  </si>
  <si>
    <t>2014 ASCE Southeast Student Conference</t>
  </si>
  <si>
    <t>2014 AISC NSSBC</t>
  </si>
  <si>
    <t>Fundraising with SAE, Builders of the Realm</t>
  </si>
  <si>
    <t>N/A</t>
  </si>
  <si>
    <t>Membership has been at a steady decline for the past three years.</t>
  </si>
  <si>
    <t>111 active, paying members with 62 in Fall 2014 alone.</t>
  </si>
  <si>
    <t>70 from Fall 2013 and Spring 2014</t>
  </si>
  <si>
    <t>Some officers would not handle their responsibilities resulting in them having to be dealt with by the president.</t>
  </si>
  <si>
    <t>All officers will handle their responsibilites and communicate with each other if they are having trouble.</t>
  </si>
  <si>
    <t>Buffalo Wild Wings</t>
  </si>
  <si>
    <t>Paintball</t>
  </si>
  <si>
    <t>Known mainly for steel bridge and concrete canoe competition and professional development.</t>
  </si>
  <si>
    <t>To have more community service and social events.</t>
  </si>
  <si>
    <t>4 community service events and 6 social events within Fall 2014 alone.</t>
  </si>
  <si>
    <t>Increased communication between officers allowed for more events to be held and an overall better experience for the club's general members.</t>
  </si>
  <si>
    <t>UCF representation at East Central Branch and YMF board meetings was mostly non-existant. Events with both students and professionals was lacking.</t>
  </si>
  <si>
    <t>UCF representation at most board meetings and coordinate events for both students and branch members.</t>
  </si>
  <si>
    <t>There was UCF representation at most ECB and YMF board meetings in 2014 and multiple events coordinated between ASCE-UCF and the branch members.</t>
  </si>
  <si>
    <t>Gannett Fleming, Inc. Presentation</t>
  </si>
  <si>
    <t>RS&amp;H presentation by Eddy Gonzalez and Steven Byars, Construction Management and Transportation Infrastructure</t>
  </si>
  <si>
    <t>Garney Construction Presentation</t>
  </si>
  <si>
    <t>UCF MSB 360</t>
  </si>
  <si>
    <t>UCF HEC 118</t>
  </si>
  <si>
    <t>UCF ENG II 217</t>
  </si>
  <si>
    <t>UCF Memory Mall</t>
  </si>
  <si>
    <t>ASCE-UCF Workshop &amp; Lake Claire</t>
  </si>
  <si>
    <t>Professional Panel Discussion</t>
  </si>
  <si>
    <t>UCF HEC 101</t>
  </si>
  <si>
    <t>Navy Presentation</t>
  </si>
  <si>
    <t>Finfrock Plant Tour</t>
  </si>
  <si>
    <t>Finfrock/Apopka, FL</t>
  </si>
  <si>
    <t>Buffalo Wild Wings/Orlando, FL</t>
  </si>
  <si>
    <t>Paintball World/Orlando, FL</t>
  </si>
  <si>
    <t>City of Cocoa Beach Presentation</t>
  </si>
  <si>
    <t>University of South Florida/Tampa, FL</t>
  </si>
  <si>
    <t>East Central Branch/Orlando, FL</t>
  </si>
  <si>
    <t>FL Section Board of Directors Meeting</t>
  </si>
  <si>
    <t>University of North Florida /Jacksonville, FL</t>
  </si>
  <si>
    <t>Order of the Engineer</t>
  </si>
  <si>
    <t>2001 and 2010 (Amir Behzadan)</t>
  </si>
  <si>
    <t>UCF CSB</t>
  </si>
  <si>
    <t>2014 National Student Steel Bridge Competition</t>
  </si>
  <si>
    <t>University of Akron/Akron, OH</t>
  </si>
  <si>
    <t>Finfrock Tour, Central Florida Field Trip, SESC, NSSBC</t>
  </si>
  <si>
    <t>Lake Claire BBQ</t>
  </si>
  <si>
    <t>UCF Lake Claire</t>
  </si>
  <si>
    <t>FL Section Annual Conference</t>
  </si>
  <si>
    <t>Miami, FL</t>
  </si>
  <si>
    <t>Florida Atlantic University                /Boca Raton, FL</t>
  </si>
  <si>
    <t>ASCE:Chapter Dues</t>
  </si>
  <si>
    <t>Student Chapter Meetings</t>
  </si>
  <si>
    <t>Member Dues (Undergrad)</t>
  </si>
  <si>
    <t>Member Dues (Grad)</t>
  </si>
  <si>
    <t>ASCE: Annual Report</t>
  </si>
  <si>
    <t>Florida Section Board Meetings</t>
  </si>
  <si>
    <t>Company Sponsorships</t>
  </si>
  <si>
    <t>Fundraisers</t>
  </si>
  <si>
    <t>ASCE: Florida Section Conference</t>
  </si>
  <si>
    <t>Florida Section ASCE Stipend</t>
  </si>
  <si>
    <t>WSCL</t>
  </si>
  <si>
    <t xml:space="preserve">East Central Branch Stipend </t>
  </si>
  <si>
    <t>SGA Support/ South East Regional Conference</t>
  </si>
  <si>
    <t>Concrete Canoe Competition</t>
  </si>
  <si>
    <t>Steel Bridge Competition</t>
  </si>
  <si>
    <t>Regional Competition</t>
  </si>
  <si>
    <t>T-shirt Competition</t>
  </si>
  <si>
    <t>Truck Rental</t>
  </si>
  <si>
    <t>Truck Gas</t>
  </si>
  <si>
    <t>Bus</t>
  </si>
  <si>
    <t>Fee's and Registration</t>
  </si>
  <si>
    <t>Lodging</t>
  </si>
  <si>
    <t>Student Registration</t>
  </si>
  <si>
    <t>Community Service</t>
  </si>
  <si>
    <t>Volunteer Events</t>
  </si>
  <si>
    <t>Ronald McDonald House</t>
  </si>
  <si>
    <t>UCF-CECS/Social Events</t>
  </si>
  <si>
    <t>Panel Discussion</t>
  </si>
  <si>
    <t>E-Week</t>
  </si>
  <si>
    <t>Tailgating/Socials</t>
  </si>
  <si>
    <t>Florida Section Events</t>
  </si>
  <si>
    <t>Builders of the Realm</t>
  </si>
  <si>
    <t>Office Merchandise and Expenses</t>
  </si>
  <si>
    <t xml:space="preserve">Extra T-Shirts </t>
  </si>
  <si>
    <t>Graduation Stoles and Cords</t>
  </si>
  <si>
    <t>Club Shirts</t>
  </si>
  <si>
    <t>Officer Polo's</t>
  </si>
  <si>
    <t>Professional Long Sleeves</t>
  </si>
  <si>
    <t>Miscellaneous</t>
  </si>
  <si>
    <t>Shop Equipment</t>
  </si>
  <si>
    <t>ASCE Fall Shop Clean-up</t>
  </si>
  <si>
    <t>UCF Rec and Wellness Center</t>
  </si>
  <si>
    <t>Website Maintenance</t>
  </si>
  <si>
    <t>Trailer Registration</t>
  </si>
  <si>
    <t>Trailer Maintenance</t>
  </si>
  <si>
    <t>Checks</t>
  </si>
  <si>
    <t>AISC</t>
  </si>
  <si>
    <t>Small Items</t>
  </si>
  <si>
    <t>Printing Supplies</t>
  </si>
  <si>
    <t>FEF Grant</t>
  </si>
  <si>
    <t>FE Manuals</t>
  </si>
  <si>
    <t>Other</t>
  </si>
  <si>
    <t>ASCE: Chapter Dues</t>
  </si>
  <si>
    <t>Member Dues(Undergrad)</t>
  </si>
  <si>
    <t>Member Dues(Grad)</t>
  </si>
  <si>
    <t xml:space="preserve">Fundraisers </t>
  </si>
  <si>
    <t>East Central Branch Stipend</t>
  </si>
  <si>
    <t>South East Regional Conference</t>
  </si>
  <si>
    <t>T-Shirt Competition</t>
  </si>
  <si>
    <t>Officer Polos</t>
  </si>
  <si>
    <t>Professional long sleeves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</si>
</sst>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164" formatCode="0.0"/>
    <numFmt numFmtId="165" formatCode="_([$$-409]* #,##0.00_);_([$$-409]* \(#,##0.00\);_([$$-409]* &quot;-&quot;??_);_(@_)"/>
    <numFmt numFmtId="166" formatCode="&quot;$&quot;#,##0.00;[Red]&quot;$&quot;#,##0.00"/>
    <numFmt numFmtId="167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rgb="FFC9C9C9"/>
        <bgColor rgb="FF000000"/>
      </patternFill>
    </fill>
    <fill>
      <patternFill patternType="solid">
        <fgColor rgb="FFFFFFFF"/>
        <bgColor rgb="FF000000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</cellStyleXfs>
  <cellXfs count="216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0" xfId="0" applyFont="1"/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/>
    <xf numFmtId="0" fontId="7" fillId="2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4" fillId="2" borderId="10" xfId="0" applyFont="1" applyFill="1" applyBorder="1" applyAlignment="1">
      <alignment horizontal="center" vertical="center"/>
    </xf>
    <xf numFmtId="0" fontId="6" fillId="0" borderId="10" xfId="0" applyFont="1" applyBorder="1"/>
    <xf numFmtId="0" fontId="4" fillId="0" borderId="0" xfId="0" applyFont="1" applyFill="1"/>
    <xf numFmtId="0" fontId="8" fillId="0" borderId="0" xfId="0" applyFont="1"/>
    <xf numFmtId="0" fontId="6" fillId="0" borderId="0" xfId="0" applyFont="1" applyBorder="1"/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/>
    <xf numFmtId="0" fontId="4" fillId="0" borderId="0" xfId="0" applyFont="1" applyBorder="1" applyAlignment="1">
      <alignment horizontal="center"/>
    </xf>
    <xf numFmtId="0" fontId="9" fillId="0" borderId="0" xfId="0" applyFont="1"/>
    <xf numFmtId="0" fontId="7" fillId="0" borderId="10" xfId="0" quotePrefix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11" xfId="0" applyFont="1" applyBorder="1"/>
    <xf numFmtId="0" fontId="4" fillId="3" borderId="18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left"/>
    </xf>
    <xf numFmtId="14" fontId="4" fillId="0" borderId="25" xfId="0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4" fillId="0" borderId="26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1" xfId="1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2" borderId="0" xfId="0" applyFont="1" applyFill="1"/>
    <xf numFmtId="0" fontId="12" fillId="2" borderId="10" xfId="0" applyFont="1" applyFill="1" applyBorder="1"/>
    <xf numFmtId="0" fontId="12" fillId="2" borderId="18" xfId="0" applyFont="1" applyFill="1" applyBorder="1"/>
    <xf numFmtId="0" fontId="6" fillId="2" borderId="0" xfId="0" applyFont="1" applyFill="1"/>
    <xf numFmtId="0" fontId="4" fillId="0" borderId="11" xfId="0" applyFont="1" applyBorder="1" applyAlignment="1" applyProtection="1">
      <alignment horizontal="right" vertical="center"/>
    </xf>
    <xf numFmtId="164" fontId="4" fillId="0" borderId="11" xfId="1" applyNumberFormat="1" applyFont="1" applyBorder="1" applyAlignment="1" applyProtection="1">
      <alignment horizontal="right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right" vertical="center"/>
    </xf>
    <xf numFmtId="164" fontId="4" fillId="0" borderId="10" xfId="1" applyNumberFormat="1" applyFont="1" applyBorder="1" applyAlignment="1" applyProtection="1">
      <alignment horizontal="right" vertical="center"/>
    </xf>
    <xf numFmtId="2" fontId="4" fillId="0" borderId="10" xfId="0" applyNumberFormat="1" applyFont="1" applyBorder="1" applyAlignment="1" applyProtection="1">
      <alignment horizontal="right" vertical="center"/>
    </xf>
    <xf numFmtId="9" fontId="4" fillId="0" borderId="10" xfId="1" applyFont="1" applyBorder="1" applyAlignment="1" applyProtection="1">
      <alignment horizontal="right" vertical="center"/>
    </xf>
    <xf numFmtId="164" fontId="4" fillId="0" borderId="10" xfId="1" quotePrefix="1" applyNumberFormat="1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2" fontId="6" fillId="0" borderId="10" xfId="0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right"/>
    </xf>
    <xf numFmtId="164" fontId="6" fillId="0" borderId="10" xfId="1" applyNumberFormat="1" applyFont="1" applyBorder="1" applyAlignment="1" applyProtection="1">
      <alignment horizontal="right"/>
    </xf>
    <xf numFmtId="0" fontId="6" fillId="0" borderId="18" xfId="0" applyFont="1" applyBorder="1" applyAlignment="1" applyProtection="1">
      <alignment horizontal="right"/>
    </xf>
    <xf numFmtId="164" fontId="6" fillId="0" borderId="18" xfId="1" applyNumberFormat="1" applyFont="1" applyBorder="1" applyAlignment="1" applyProtection="1">
      <alignment horizontal="right"/>
    </xf>
    <xf numFmtId="2" fontId="6" fillId="0" borderId="18" xfId="0" applyNumberFormat="1" applyFont="1" applyBorder="1" applyAlignment="1" applyProtection="1">
      <alignment horizontal="right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0" fontId="2" fillId="0" borderId="10" xfId="0" applyFont="1" applyBorder="1"/>
    <xf numFmtId="0" fontId="0" fillId="0" borderId="10" xfId="0" applyBorder="1"/>
    <xf numFmtId="0" fontId="2" fillId="0" borderId="10" xfId="0" applyFont="1" applyFill="1" applyBorder="1" applyAlignment="1">
      <alignment wrapText="1"/>
    </xf>
    <xf numFmtId="0" fontId="4" fillId="0" borderId="0" xfId="0" applyFont="1" applyBorder="1" applyAlignment="1"/>
    <xf numFmtId="0" fontId="0" fillId="2" borderId="0" xfId="0" applyFill="1"/>
    <xf numFmtId="0" fontId="6" fillId="2" borderId="10" xfId="0" applyFont="1" applyFill="1" applyBorder="1"/>
    <xf numFmtId="0" fontId="0" fillId="2" borderId="10" xfId="0" applyFill="1" applyBorder="1"/>
    <xf numFmtId="0" fontId="2" fillId="0" borderId="10" xfId="0" applyFont="1" applyFill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5" xfId="0" applyBorder="1"/>
    <xf numFmtId="0" fontId="6" fillId="0" borderId="0" xfId="0" applyFont="1" applyFill="1"/>
    <xf numFmtId="0" fontId="9" fillId="0" borderId="0" xfId="0" applyFont="1" applyFill="1"/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9" fontId="2" fillId="0" borderId="11" xfId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30" xfId="0" applyFont="1" applyBorder="1" applyAlignment="1">
      <alignment vertical="top"/>
    </xf>
    <xf numFmtId="0" fontId="6" fillId="0" borderId="30" xfId="0" applyFont="1" applyBorder="1" applyAlignment="1">
      <alignment horizontal="left" vertical="top"/>
    </xf>
    <xf numFmtId="0" fontId="6" fillId="0" borderId="30" xfId="0" applyFont="1" applyFill="1" applyBorder="1"/>
    <xf numFmtId="0" fontId="6" fillId="0" borderId="30" xfId="0" applyFont="1" applyBorder="1" applyAlignment="1"/>
    <xf numFmtId="0" fontId="13" fillId="0" borderId="0" xfId="0" applyFont="1"/>
    <xf numFmtId="0" fontId="0" fillId="0" borderId="0" xfId="0" applyAlignment="1">
      <alignment horizontal="center"/>
    </xf>
    <xf numFmtId="0" fontId="0" fillId="3" borderId="30" xfId="0" applyFill="1" applyBorder="1"/>
    <xf numFmtId="165" fontId="0" fillId="0" borderId="0" xfId="0" applyNumberFormat="1"/>
    <xf numFmtId="165" fontId="0" fillId="0" borderId="10" xfId="0" applyNumberFormat="1" applyBorder="1"/>
    <xf numFmtId="165" fontId="0" fillId="3" borderId="30" xfId="0" applyNumberFormat="1" applyFill="1" applyBorder="1"/>
    <xf numFmtId="0" fontId="1" fillId="2" borderId="0" xfId="0" applyFont="1" applyFill="1"/>
    <xf numFmtId="0" fontId="1" fillId="0" borderId="10" xfId="0" applyFont="1" applyBorder="1" applyAlignment="1">
      <alignment horizontal="left" vertical="center"/>
    </xf>
    <xf numFmtId="0" fontId="1" fillId="2" borderId="10" xfId="0" applyFont="1" applyFill="1" applyBorder="1"/>
    <xf numFmtId="14" fontId="0" fillId="0" borderId="10" xfId="0" applyNumberFormat="1" applyBorder="1" applyAlignment="1">
      <alignment horizontal="center" vertical="center"/>
    </xf>
    <xf numFmtId="0" fontId="14" fillId="2" borderId="10" xfId="2" applyFill="1" applyBorder="1"/>
    <xf numFmtId="0" fontId="1" fillId="0" borderId="10" xfId="0" applyFont="1" applyFill="1" applyBorder="1"/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4" borderId="0" xfId="3" applyFont="1" applyFill="1" applyBorder="1"/>
    <xf numFmtId="165" fontId="0" fillId="0" borderId="33" xfId="0" applyNumberFormat="1" applyBorder="1"/>
    <xf numFmtId="166" fontId="0" fillId="0" borderId="0" xfId="0" applyNumberFormat="1"/>
    <xf numFmtId="8" fontId="0" fillId="0" borderId="33" xfId="0" applyNumberFormat="1" applyBorder="1"/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 vertical="top"/>
    </xf>
    <xf numFmtId="0" fontId="6" fillId="2" borderId="10" xfId="0" applyFont="1" applyFill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0" fillId="0" borderId="21" xfId="0" quotePrefix="1" applyBorder="1" applyAlignment="1">
      <alignment horizontal="center" vertical="center" wrapText="1"/>
    </xf>
    <xf numFmtId="0" fontId="0" fillId="0" borderId="36" xfId="0" quotePrefix="1" applyBorder="1" applyAlignment="1">
      <alignment horizontal="center" vertical="center" wrapText="1"/>
    </xf>
    <xf numFmtId="0" fontId="0" fillId="0" borderId="24" xfId="0" quotePrefix="1" applyBorder="1" applyAlignment="1">
      <alignment horizontal="center" vertical="center" wrapText="1"/>
    </xf>
    <xf numFmtId="0" fontId="0" fillId="3" borderId="31" xfId="0" applyFill="1" applyBorder="1" applyAlignment="1">
      <alignment horizontal="center" wrapText="1"/>
    </xf>
    <xf numFmtId="0" fontId="0" fillId="3" borderId="3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0" fillId="3" borderId="34" xfId="0" applyFill="1" applyBorder="1" applyAlignment="1">
      <alignment horizontal="center" wrapText="1"/>
    </xf>
    <xf numFmtId="0" fontId="0" fillId="3" borderId="33" xfId="0" applyFill="1" applyBorder="1" applyAlignment="1">
      <alignment horizontal="center" wrapText="1"/>
    </xf>
    <xf numFmtId="0" fontId="0" fillId="3" borderId="35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31" xfId="0" applyFill="1" applyBorder="1" applyAlignment="1">
      <alignment horizontal="center" vertical="center" textRotation="90" wrapText="1"/>
    </xf>
    <xf numFmtId="0" fontId="0" fillId="3" borderId="11" xfId="0" applyFill="1" applyBorder="1" applyAlignment="1">
      <alignment horizontal="center" vertical="center" textRotation="90" wrapText="1"/>
    </xf>
    <xf numFmtId="0" fontId="0" fillId="3" borderId="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4" fillId="0" borderId="10" xfId="0" applyNumberFormat="1" applyFont="1" applyBorder="1" applyAlignment="1" applyProtection="1">
      <alignment horizontal="right" vertical="center"/>
    </xf>
    <xf numFmtId="2" fontId="4" fillId="0" borderId="18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2" fontId="4" fillId="0" borderId="11" xfId="0" applyNumberFormat="1" applyFont="1" applyBorder="1" applyAlignment="1" applyProtection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3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8" fontId="15" fillId="5" borderId="0" xfId="3" applyNumberFormat="1" applyFont="1" applyFill="1" applyBorder="1"/>
    <xf numFmtId="8" fontId="15" fillId="0" borderId="0" xfId="3" applyNumberFormat="1" applyFont="1" applyFill="1" applyBorder="1"/>
    <xf numFmtId="166" fontId="15" fillId="5" borderId="0" xfId="3" applyNumberFormat="1" applyFont="1" applyFill="1" applyBorder="1"/>
    <xf numFmtId="0" fontId="15" fillId="6" borderId="0" xfId="3" applyFont="1" applyFill="1" applyBorder="1"/>
    <xf numFmtId="8" fontId="15" fillId="7" borderId="0" xfId="3" applyNumberFormat="1" applyFont="1" applyFill="1" applyBorder="1"/>
    <xf numFmtId="0" fontId="15" fillId="5" borderId="0" xfId="3" applyFont="1" applyFill="1" applyBorder="1"/>
    <xf numFmtId="0" fontId="15" fillId="0" borderId="0" xfId="0" applyFont="1" applyFill="1" applyBorder="1"/>
    <xf numFmtId="0" fontId="15" fillId="6" borderId="1" xfId="3" applyFont="1" applyFill="1" applyBorder="1"/>
    <xf numFmtId="0" fontId="15" fillId="7" borderId="0" xfId="0" applyFont="1" applyFill="1" applyBorder="1"/>
    <xf numFmtId="0" fontId="15" fillId="7" borderId="0" xfId="3" applyFont="1" applyFill="1" applyBorder="1"/>
    <xf numFmtId="0" fontId="15" fillId="6" borderId="37" xfId="3" applyFont="1" applyFill="1" applyBorder="1"/>
    <xf numFmtId="167" fontId="15" fillId="5" borderId="0" xfId="3" applyNumberFormat="1" applyFont="1" applyFill="1" applyBorder="1"/>
    <xf numFmtId="166" fontId="15" fillId="0" borderId="0" xfId="3" applyNumberFormat="1" applyFont="1" applyFill="1" applyBorder="1"/>
    <xf numFmtId="167" fontId="16" fillId="0" borderId="0" xfId="3" applyNumberFormat="1" applyFont="1" applyFill="1" applyBorder="1"/>
    <xf numFmtId="167" fontId="16" fillId="5" borderId="0" xfId="3" applyNumberFormat="1" applyFont="1" applyFill="1" applyBorder="1"/>
    <xf numFmtId="167" fontId="15" fillId="0" borderId="0" xfId="3" applyNumberFormat="1" applyFont="1" applyFill="1" applyBorder="1"/>
  </cellXfs>
  <cellStyles count="4">
    <cellStyle name="Hyperlink" xfId="2" builtinId="8"/>
    <cellStyle name="Normal" xfId="0" builtinId="0"/>
    <cellStyle name="Percent" xfId="1" builtinId="5"/>
    <cellStyle name="Text" xf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7620</xdr:colOff>
      <xdr:row>4</xdr:row>
      <xdr:rowOff>7619</xdr:rowOff>
    </xdr:to>
    <xdr:pic>
      <xdr:nvPicPr>
        <xdr:cNvPr id="23" name="Picture 22" descr="ASCE UCF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202680" cy="1089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mir.Behzadan@ucf.edu" TargetMode="External"/><Relationship Id="rId3" Type="http://schemas.openxmlformats.org/officeDocument/2006/relationships/hyperlink" Target="mailto:asce.ucf@gmail.com" TargetMode="External"/><Relationship Id="rId7" Type="http://schemas.openxmlformats.org/officeDocument/2006/relationships/hyperlink" Target="mailto:romanach@knights.ucf.edu" TargetMode="External"/><Relationship Id="rId2" Type="http://schemas.openxmlformats.org/officeDocument/2006/relationships/hyperlink" Target="mailto:kent.bailey@knights.ucf.edu" TargetMode="External"/><Relationship Id="rId1" Type="http://schemas.openxmlformats.org/officeDocument/2006/relationships/hyperlink" Target="mailto:djones10@knights.ucf.edu" TargetMode="External"/><Relationship Id="rId6" Type="http://schemas.openxmlformats.org/officeDocument/2006/relationships/hyperlink" Target="mailto:heagney@knights.ucf.edu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asce.ucf.president@gmail.com" TargetMode="External"/><Relationship Id="rId10" Type="http://schemas.openxmlformats.org/officeDocument/2006/relationships/hyperlink" Target="mailto:smatin@chenmoore.com" TargetMode="External"/><Relationship Id="rId4" Type="http://schemas.openxmlformats.org/officeDocument/2006/relationships/hyperlink" Target="http://www.asceucf.org/" TargetMode="External"/><Relationship Id="rId9" Type="http://schemas.openxmlformats.org/officeDocument/2006/relationships/hyperlink" Target="mailto:AWHinkle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sceucf.org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E22" sqref="E22"/>
    </sheetView>
  </sheetViews>
  <sheetFormatPr defaultRowHeight="14.4" x14ac:dyDescent="0.3"/>
  <cols>
    <col min="1" max="1" width="28.33203125" customWidth="1"/>
    <col min="2" max="2" width="26.33203125" customWidth="1"/>
    <col min="3" max="3" width="34.44140625" customWidth="1"/>
    <col min="4" max="4" width="29.88671875" customWidth="1"/>
    <col min="5" max="5" width="21.6640625" customWidth="1"/>
    <col min="6" max="6" width="16.5546875" customWidth="1"/>
  </cols>
  <sheetData>
    <row r="1" spans="1:8" ht="31.5" customHeight="1" x14ac:dyDescent="0.3">
      <c r="A1" s="142" t="str">
        <f>B6</f>
        <v>University of Central Florida</v>
      </c>
      <c r="B1" s="142"/>
      <c r="C1" s="142"/>
      <c r="D1" s="142"/>
      <c r="E1" s="142"/>
      <c r="F1" s="142"/>
      <c r="G1" s="74"/>
      <c r="H1" s="74"/>
    </row>
    <row r="2" spans="1:8" ht="15" customHeight="1" x14ac:dyDescent="0.3">
      <c r="A2" s="143" t="str">
        <f>B5</f>
        <v>American Society of Civil Engineers Student Chapter</v>
      </c>
      <c r="B2" s="143"/>
      <c r="C2" s="143"/>
      <c r="D2" s="143"/>
      <c r="E2" s="143"/>
      <c r="F2" s="143"/>
      <c r="G2" s="75"/>
      <c r="H2" s="75"/>
    </row>
    <row r="3" spans="1:8" ht="15" customHeight="1" x14ac:dyDescent="0.3">
      <c r="A3" s="25" t="s">
        <v>128</v>
      </c>
      <c r="B3" s="53"/>
      <c r="C3" s="53"/>
      <c r="D3" s="53"/>
      <c r="E3" s="53"/>
      <c r="F3" s="53"/>
      <c r="G3" s="75"/>
      <c r="H3" s="75"/>
    </row>
    <row r="4" spans="1:8" x14ac:dyDescent="0.3">
      <c r="B4" s="58" t="s">
        <v>105</v>
      </c>
      <c r="C4" s="81"/>
    </row>
    <row r="5" spans="1:8" x14ac:dyDescent="0.3">
      <c r="A5" s="78" t="s">
        <v>188</v>
      </c>
      <c r="B5" s="144" t="s">
        <v>48</v>
      </c>
      <c r="C5" s="145"/>
    </row>
    <row r="6" spans="1:8" x14ac:dyDescent="0.3">
      <c r="A6" s="16" t="s">
        <v>108</v>
      </c>
      <c r="B6" s="144" t="s">
        <v>190</v>
      </c>
      <c r="C6" s="145"/>
      <c r="D6" s="107"/>
    </row>
    <row r="7" spans="1:8" ht="30" customHeight="1" x14ac:dyDescent="0.3">
      <c r="A7" s="76" t="s">
        <v>109</v>
      </c>
      <c r="B7" s="146" t="s">
        <v>342</v>
      </c>
      <c r="C7" s="147"/>
    </row>
    <row r="8" spans="1:8" ht="15" customHeight="1" x14ac:dyDescent="0.3">
      <c r="A8" s="103"/>
      <c r="B8" s="104"/>
      <c r="C8" s="104"/>
    </row>
    <row r="9" spans="1:8" x14ac:dyDescent="0.3">
      <c r="A9" s="148" t="s">
        <v>127</v>
      </c>
      <c r="B9" s="16" t="s">
        <v>110</v>
      </c>
      <c r="C9" s="117" t="s">
        <v>209</v>
      </c>
    </row>
    <row r="10" spans="1:8" x14ac:dyDescent="0.3">
      <c r="A10" s="139"/>
      <c r="B10" s="16" t="s">
        <v>111</v>
      </c>
      <c r="C10" s="117" t="s">
        <v>211</v>
      </c>
    </row>
    <row r="11" spans="1:8" x14ac:dyDescent="0.3">
      <c r="A11" s="139"/>
      <c r="B11" s="16" t="s">
        <v>112</v>
      </c>
      <c r="C11" s="117" t="s">
        <v>348</v>
      </c>
    </row>
    <row r="12" spans="1:8" x14ac:dyDescent="0.3">
      <c r="A12" s="140"/>
      <c r="B12" s="16" t="s">
        <v>113</v>
      </c>
      <c r="C12" s="117" t="s">
        <v>349</v>
      </c>
    </row>
    <row r="13" spans="1:8" x14ac:dyDescent="0.3">
      <c r="A13" s="138" t="s">
        <v>114</v>
      </c>
      <c r="B13" s="16" t="s">
        <v>115</v>
      </c>
      <c r="C13" s="117" t="s">
        <v>210</v>
      </c>
    </row>
    <row r="14" spans="1:8" x14ac:dyDescent="0.3">
      <c r="A14" s="139"/>
      <c r="B14" s="16" t="s">
        <v>116</v>
      </c>
      <c r="C14" s="82"/>
    </row>
    <row r="15" spans="1:8" x14ac:dyDescent="0.3">
      <c r="A15" s="139"/>
      <c r="B15" s="16" t="s">
        <v>113</v>
      </c>
      <c r="C15" s="82"/>
    </row>
    <row r="16" spans="1:8" x14ac:dyDescent="0.3">
      <c r="A16" s="140"/>
      <c r="B16" s="16" t="s">
        <v>112</v>
      </c>
      <c r="C16" s="82"/>
    </row>
    <row r="18" spans="1:6" ht="30" customHeight="1" x14ac:dyDescent="0.3">
      <c r="A18" s="16"/>
      <c r="B18" s="16"/>
      <c r="C18" s="77" t="s">
        <v>123</v>
      </c>
      <c r="D18" s="78" t="s">
        <v>124</v>
      </c>
      <c r="E18" s="78" t="s">
        <v>125</v>
      </c>
      <c r="F18" s="79" t="s">
        <v>126</v>
      </c>
    </row>
    <row r="19" spans="1:6" x14ac:dyDescent="0.3">
      <c r="A19" s="138" t="s">
        <v>117</v>
      </c>
      <c r="B19" s="16" t="s">
        <v>118</v>
      </c>
      <c r="C19" s="115" t="s">
        <v>191</v>
      </c>
      <c r="D19" s="117" t="s">
        <v>207</v>
      </c>
      <c r="E19" s="83" t="s">
        <v>356</v>
      </c>
      <c r="F19" s="83">
        <v>9142582</v>
      </c>
    </row>
    <row r="20" spans="1:6" x14ac:dyDescent="0.3">
      <c r="A20" s="140"/>
      <c r="B20" s="16" t="s">
        <v>119</v>
      </c>
      <c r="C20" s="115" t="s">
        <v>192</v>
      </c>
      <c r="D20" s="117" t="s">
        <v>208</v>
      </c>
      <c r="E20" s="83" t="s">
        <v>357</v>
      </c>
      <c r="F20" s="83">
        <v>9839152</v>
      </c>
    </row>
    <row r="21" spans="1:6" x14ac:dyDescent="0.3">
      <c r="A21" s="141" t="s">
        <v>189</v>
      </c>
      <c r="B21" s="16" t="s">
        <v>120</v>
      </c>
      <c r="C21" s="115" t="s">
        <v>345</v>
      </c>
      <c r="D21" s="117" t="s">
        <v>352</v>
      </c>
      <c r="E21" s="83" t="s">
        <v>362</v>
      </c>
      <c r="F21" s="83">
        <v>373905</v>
      </c>
    </row>
    <row r="22" spans="1:6" x14ac:dyDescent="0.3">
      <c r="A22" s="139"/>
      <c r="B22" s="16" t="s">
        <v>121</v>
      </c>
      <c r="C22" s="115" t="s">
        <v>346</v>
      </c>
      <c r="D22" s="117" t="s">
        <v>353</v>
      </c>
      <c r="E22" s="83" t="s">
        <v>361</v>
      </c>
      <c r="F22" s="83">
        <v>494729</v>
      </c>
    </row>
    <row r="23" spans="1:6" x14ac:dyDescent="0.3">
      <c r="A23" s="140"/>
      <c r="B23" s="16" t="s">
        <v>122</v>
      </c>
      <c r="C23" s="115" t="s">
        <v>347</v>
      </c>
      <c r="D23" s="117" t="s">
        <v>354</v>
      </c>
      <c r="E23" s="83" t="s">
        <v>355</v>
      </c>
      <c r="F23" s="83"/>
    </row>
    <row r="25" spans="1:6" ht="15" customHeight="1" x14ac:dyDescent="0.3">
      <c r="A25" s="135" t="s">
        <v>135</v>
      </c>
      <c r="B25" s="84" t="s">
        <v>129</v>
      </c>
      <c r="C25" s="83" t="s">
        <v>391</v>
      </c>
    </row>
    <row r="26" spans="1:6" x14ac:dyDescent="0.3">
      <c r="A26" s="136"/>
      <c r="B26" s="84" t="s">
        <v>130</v>
      </c>
      <c r="C26" s="83" t="s">
        <v>212</v>
      </c>
    </row>
    <row r="27" spans="1:6" x14ac:dyDescent="0.3">
      <c r="A27" s="136"/>
      <c r="B27" s="84" t="s">
        <v>131</v>
      </c>
      <c r="C27" s="83" t="s">
        <v>213</v>
      </c>
    </row>
    <row r="28" spans="1:6" x14ac:dyDescent="0.3">
      <c r="A28" s="136"/>
      <c r="B28" s="84" t="s">
        <v>132</v>
      </c>
      <c r="C28" s="83" t="s">
        <v>214</v>
      </c>
    </row>
    <row r="29" spans="1:6" x14ac:dyDescent="0.3">
      <c r="A29" s="136"/>
      <c r="B29" s="84" t="s">
        <v>133</v>
      </c>
      <c r="C29" s="83" t="s">
        <v>215</v>
      </c>
    </row>
    <row r="30" spans="1:6" x14ac:dyDescent="0.3">
      <c r="A30" s="136"/>
      <c r="B30" s="118" t="s">
        <v>363</v>
      </c>
      <c r="C30" s="83" t="s">
        <v>194</v>
      </c>
    </row>
    <row r="31" spans="1:6" x14ac:dyDescent="0.3">
      <c r="A31" s="136"/>
      <c r="B31" s="118" t="s">
        <v>364</v>
      </c>
      <c r="C31" s="83" t="s">
        <v>365</v>
      </c>
    </row>
    <row r="32" spans="1:6" x14ac:dyDescent="0.3">
      <c r="A32" s="136"/>
      <c r="B32" s="84" t="s">
        <v>134</v>
      </c>
      <c r="C32" s="83" t="s">
        <v>216</v>
      </c>
    </row>
    <row r="33" spans="1:3" x14ac:dyDescent="0.3">
      <c r="A33" s="136"/>
      <c r="B33" s="118" t="s">
        <v>366</v>
      </c>
      <c r="C33" s="83" t="s">
        <v>193</v>
      </c>
    </row>
    <row r="34" spans="1:3" x14ac:dyDescent="0.3">
      <c r="A34" s="136"/>
      <c r="B34" s="118" t="s">
        <v>343</v>
      </c>
      <c r="C34" s="83" t="s">
        <v>367</v>
      </c>
    </row>
    <row r="35" spans="1:3" x14ac:dyDescent="0.3">
      <c r="A35" s="136"/>
      <c r="B35" s="118" t="s">
        <v>368</v>
      </c>
      <c r="C35" s="83" t="s">
        <v>195</v>
      </c>
    </row>
    <row r="36" spans="1:3" x14ac:dyDescent="0.3">
      <c r="A36" s="136"/>
      <c r="B36" s="118" t="s">
        <v>369</v>
      </c>
      <c r="C36" s="83" t="s">
        <v>370</v>
      </c>
    </row>
    <row r="37" spans="1:3" x14ac:dyDescent="0.3">
      <c r="A37" s="136"/>
      <c r="B37" s="118" t="s">
        <v>371</v>
      </c>
      <c r="C37" s="83" t="s">
        <v>372</v>
      </c>
    </row>
    <row r="38" spans="1:3" x14ac:dyDescent="0.3">
      <c r="A38" s="136"/>
      <c r="B38" s="118" t="s">
        <v>373</v>
      </c>
      <c r="C38" s="83" t="s">
        <v>374</v>
      </c>
    </row>
    <row r="39" spans="1:3" x14ac:dyDescent="0.3">
      <c r="A39" s="136"/>
      <c r="B39" s="118" t="s">
        <v>375</v>
      </c>
      <c r="C39" s="83" t="s">
        <v>376</v>
      </c>
    </row>
    <row r="40" spans="1:3" x14ac:dyDescent="0.3">
      <c r="A40" s="136"/>
      <c r="B40" s="118" t="s">
        <v>377</v>
      </c>
      <c r="C40" s="83" t="s">
        <v>378</v>
      </c>
    </row>
    <row r="41" spans="1:3" x14ac:dyDescent="0.3">
      <c r="A41" s="136"/>
      <c r="B41" s="118" t="s">
        <v>379</v>
      </c>
      <c r="C41" s="83" t="s">
        <v>380</v>
      </c>
    </row>
    <row r="42" spans="1:3" x14ac:dyDescent="0.3">
      <c r="A42" s="136"/>
      <c r="B42" s="118" t="s">
        <v>381</v>
      </c>
      <c r="C42" s="83" t="s">
        <v>382</v>
      </c>
    </row>
    <row r="43" spans="1:3" x14ac:dyDescent="0.3">
      <c r="A43" s="136"/>
      <c r="B43" s="118" t="s">
        <v>383</v>
      </c>
      <c r="C43" s="83" t="s">
        <v>384</v>
      </c>
    </row>
    <row r="44" spans="1:3" x14ac:dyDescent="0.3">
      <c r="A44" s="136"/>
      <c r="B44" s="118" t="s">
        <v>358</v>
      </c>
      <c r="C44" s="83" t="s">
        <v>217</v>
      </c>
    </row>
    <row r="45" spans="1:3" x14ac:dyDescent="0.3">
      <c r="A45" s="136"/>
      <c r="B45" s="84"/>
      <c r="C45" s="83" t="s">
        <v>350</v>
      </c>
    </row>
    <row r="46" spans="1:3" x14ac:dyDescent="0.3">
      <c r="A46" s="136"/>
      <c r="B46" s="118" t="s">
        <v>359</v>
      </c>
      <c r="C46" s="83" t="s">
        <v>191</v>
      </c>
    </row>
    <row r="47" spans="1:3" x14ac:dyDescent="0.3">
      <c r="A47" s="136"/>
      <c r="B47" s="106"/>
      <c r="C47" s="105"/>
    </row>
    <row r="48" spans="1:3" x14ac:dyDescent="0.3">
      <c r="A48" s="136"/>
      <c r="B48" s="84" t="s">
        <v>129</v>
      </c>
      <c r="C48" s="83" t="s">
        <v>392</v>
      </c>
    </row>
    <row r="49" spans="1:3" x14ac:dyDescent="0.3">
      <c r="A49" s="136"/>
      <c r="B49" s="84" t="s">
        <v>130</v>
      </c>
      <c r="C49" s="83" t="s">
        <v>191</v>
      </c>
    </row>
    <row r="50" spans="1:3" x14ac:dyDescent="0.3">
      <c r="A50" s="136"/>
      <c r="B50" s="84" t="s">
        <v>131</v>
      </c>
      <c r="C50" s="83" t="s">
        <v>193</v>
      </c>
    </row>
    <row r="51" spans="1:3" x14ac:dyDescent="0.3">
      <c r="A51" s="136"/>
      <c r="B51" s="118" t="s">
        <v>132</v>
      </c>
      <c r="C51" s="83" t="s">
        <v>196</v>
      </c>
    </row>
    <row r="52" spans="1:3" x14ac:dyDescent="0.3">
      <c r="A52" s="136"/>
      <c r="B52" s="84" t="s">
        <v>133</v>
      </c>
      <c r="C52" s="83" t="s">
        <v>194</v>
      </c>
    </row>
    <row r="53" spans="1:3" x14ac:dyDescent="0.3">
      <c r="A53" s="136"/>
      <c r="B53" s="118" t="s">
        <v>363</v>
      </c>
      <c r="C53" s="83" t="s">
        <v>385</v>
      </c>
    </row>
    <row r="54" spans="1:3" x14ac:dyDescent="0.3">
      <c r="A54" s="136"/>
      <c r="B54" s="118" t="s">
        <v>364</v>
      </c>
      <c r="C54" s="83" t="s">
        <v>376</v>
      </c>
    </row>
    <row r="55" spans="1:3" x14ac:dyDescent="0.3">
      <c r="A55" s="136"/>
      <c r="B55" s="118" t="s">
        <v>366</v>
      </c>
      <c r="C55" s="83" t="s">
        <v>386</v>
      </c>
    </row>
    <row r="56" spans="1:3" x14ac:dyDescent="0.3">
      <c r="A56" s="136"/>
      <c r="B56" s="118" t="s">
        <v>343</v>
      </c>
      <c r="C56" s="83" t="s">
        <v>192</v>
      </c>
    </row>
    <row r="57" spans="1:3" x14ac:dyDescent="0.3">
      <c r="A57" s="136"/>
      <c r="B57" s="118" t="s">
        <v>368</v>
      </c>
      <c r="C57" s="83" t="s">
        <v>374</v>
      </c>
    </row>
    <row r="58" spans="1:3" x14ac:dyDescent="0.3">
      <c r="A58" s="136"/>
      <c r="B58" s="118" t="s">
        <v>369</v>
      </c>
      <c r="C58" s="83" t="s">
        <v>212</v>
      </c>
    </row>
    <row r="59" spans="1:3" x14ac:dyDescent="0.3">
      <c r="A59" s="136"/>
      <c r="B59" s="118" t="s">
        <v>373</v>
      </c>
      <c r="C59" s="83" t="s">
        <v>387</v>
      </c>
    </row>
    <row r="60" spans="1:3" x14ac:dyDescent="0.3">
      <c r="A60" s="136"/>
      <c r="B60" s="118" t="s">
        <v>375</v>
      </c>
      <c r="C60" s="83" t="s">
        <v>388</v>
      </c>
    </row>
    <row r="61" spans="1:3" x14ac:dyDescent="0.3">
      <c r="A61" s="136"/>
      <c r="B61" s="118" t="s">
        <v>379</v>
      </c>
      <c r="C61" s="83" t="s">
        <v>212</v>
      </c>
    </row>
    <row r="62" spans="1:3" x14ac:dyDescent="0.3">
      <c r="A62" s="136"/>
      <c r="B62" s="118" t="s">
        <v>381</v>
      </c>
      <c r="C62" s="83" t="s">
        <v>389</v>
      </c>
    </row>
    <row r="63" spans="1:3" x14ac:dyDescent="0.3">
      <c r="A63" s="136"/>
      <c r="B63" s="118" t="s">
        <v>383</v>
      </c>
      <c r="C63" s="83" t="s">
        <v>346</v>
      </c>
    </row>
    <row r="64" spans="1:3" x14ac:dyDescent="0.3">
      <c r="A64" s="136"/>
      <c r="B64" s="118" t="s">
        <v>358</v>
      </c>
      <c r="C64" s="83" t="s">
        <v>351</v>
      </c>
    </row>
    <row r="65" spans="1:3" x14ac:dyDescent="0.3">
      <c r="A65" s="136"/>
      <c r="B65" s="84"/>
      <c r="C65" s="83" t="s">
        <v>195</v>
      </c>
    </row>
    <row r="66" spans="1:3" x14ac:dyDescent="0.3">
      <c r="A66" s="136"/>
      <c r="B66" s="118" t="s">
        <v>360</v>
      </c>
      <c r="C66" s="83" t="s">
        <v>197</v>
      </c>
    </row>
    <row r="67" spans="1:3" x14ac:dyDescent="0.3">
      <c r="A67" s="137"/>
      <c r="B67" s="78"/>
      <c r="C67" s="83" t="s">
        <v>344</v>
      </c>
    </row>
  </sheetData>
  <mergeCells count="10">
    <mergeCell ref="A25:A67"/>
    <mergeCell ref="A13:A16"/>
    <mergeCell ref="A19:A20"/>
    <mergeCell ref="A21:A23"/>
    <mergeCell ref="A1:F1"/>
    <mergeCell ref="A2:F2"/>
    <mergeCell ref="B6:C6"/>
    <mergeCell ref="B7:C7"/>
    <mergeCell ref="A9:A12"/>
    <mergeCell ref="B5:C5"/>
  </mergeCells>
  <hyperlinks>
    <hyperlink ref="D20" r:id="rId1"/>
    <hyperlink ref="D19" r:id="rId2"/>
    <hyperlink ref="C9" r:id="rId3"/>
    <hyperlink ref="C13" r:id="rId4"/>
    <hyperlink ref="C10" r:id="rId5"/>
    <hyperlink ref="C11" r:id="rId6"/>
    <hyperlink ref="C12" r:id="rId7"/>
    <hyperlink ref="D21" r:id="rId8"/>
    <hyperlink ref="D22" r:id="rId9"/>
    <hyperlink ref="D23" r:id="rId10"/>
  </hyperlinks>
  <pageMargins left="0.7" right="0.7" top="0.75" bottom="0.75" header="0.3" footer="0.3"/>
  <pageSetup orientation="portrait" horizontalDpi="4294967293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9" sqref="F9"/>
    </sheetView>
  </sheetViews>
  <sheetFormatPr defaultRowHeight="14.4" x14ac:dyDescent="0.3"/>
  <cols>
    <col min="1" max="1" width="66.109375" customWidth="1"/>
    <col min="2" max="2" width="13.6640625" customWidth="1"/>
    <col min="3" max="3" width="13.5546875" customWidth="1"/>
    <col min="4" max="4" width="13.6640625" customWidth="1"/>
    <col min="5" max="5" width="10.6640625" customWidth="1"/>
    <col min="6" max="6" width="13.6640625" customWidth="1"/>
    <col min="7" max="8" width="10.6640625" customWidth="1"/>
  </cols>
  <sheetData>
    <row r="1" spans="1:8" x14ac:dyDescent="0.3">
      <c r="A1" s="142" t="str">
        <f>contact!B6</f>
        <v>University of Central Florida</v>
      </c>
      <c r="B1" s="142"/>
      <c r="C1" s="142"/>
      <c r="D1" s="142"/>
      <c r="E1" s="142"/>
      <c r="F1" s="142"/>
      <c r="G1" s="142"/>
      <c r="H1" s="142"/>
    </row>
    <row r="2" spans="1:8" x14ac:dyDescent="0.3">
      <c r="A2" s="149"/>
      <c r="B2" s="149"/>
      <c r="C2" s="149"/>
      <c r="D2" s="149"/>
      <c r="E2" s="149"/>
      <c r="F2" s="149"/>
      <c r="G2" s="149"/>
      <c r="H2" s="149"/>
    </row>
    <row r="3" spans="1:8" x14ac:dyDescent="0.3">
      <c r="A3" s="143" t="s">
        <v>48</v>
      </c>
      <c r="B3" s="150"/>
      <c r="C3" s="150"/>
      <c r="D3" s="150"/>
      <c r="E3" s="150"/>
      <c r="F3" s="150"/>
      <c r="G3" s="150"/>
      <c r="H3" s="150"/>
    </row>
    <row r="4" spans="1:8" x14ac:dyDescent="0.3">
      <c r="A4" s="22"/>
      <c r="B4" s="10"/>
      <c r="C4" s="10"/>
      <c r="D4" s="10"/>
      <c r="E4" s="10"/>
      <c r="F4" s="10"/>
      <c r="G4" s="10"/>
      <c r="H4" s="10"/>
    </row>
    <row r="5" spans="1:8" ht="15" thickBot="1" x14ac:dyDescent="0.35">
      <c r="A5" s="26" t="s">
        <v>83</v>
      </c>
      <c r="B5" s="156" t="s">
        <v>77</v>
      </c>
      <c r="C5" s="156"/>
      <c r="D5" s="156"/>
      <c r="E5" s="156"/>
      <c r="F5" s="156"/>
      <c r="G5" s="156"/>
      <c r="H5" s="156"/>
    </row>
    <row r="6" spans="1:8" ht="15" customHeight="1" x14ac:dyDescent="0.3">
      <c r="A6" s="4"/>
      <c r="B6" s="151" t="s">
        <v>80</v>
      </c>
      <c r="C6" s="152"/>
      <c r="D6" s="153" t="s">
        <v>78</v>
      </c>
      <c r="E6" s="154"/>
      <c r="F6" s="155" t="s">
        <v>79</v>
      </c>
      <c r="G6" s="151"/>
      <c r="H6" s="151"/>
    </row>
    <row r="7" spans="1:8" ht="15" customHeight="1" thickBot="1" x14ac:dyDescent="0.35">
      <c r="A7" s="4"/>
      <c r="B7" s="27" t="s">
        <v>81</v>
      </c>
      <c r="C7" s="28" t="s">
        <v>76</v>
      </c>
      <c r="D7" s="29" t="s">
        <v>81</v>
      </c>
      <c r="E7" s="30" t="s">
        <v>76</v>
      </c>
      <c r="F7" s="31" t="s">
        <v>81</v>
      </c>
      <c r="G7" s="32" t="s">
        <v>76</v>
      </c>
      <c r="H7" s="32" t="s">
        <v>82</v>
      </c>
    </row>
    <row r="8" spans="1:8" ht="66.599999999999994" thickTop="1" x14ac:dyDescent="0.3">
      <c r="A8" s="114" t="s">
        <v>471</v>
      </c>
      <c r="B8" s="127" t="s">
        <v>480</v>
      </c>
      <c r="C8" s="128" t="s">
        <v>482</v>
      </c>
      <c r="D8" s="119" t="s">
        <v>390</v>
      </c>
      <c r="E8" s="98">
        <v>100</v>
      </c>
      <c r="F8" s="120" t="s">
        <v>481</v>
      </c>
      <c r="G8" s="97">
        <v>111</v>
      </c>
      <c r="H8" s="99">
        <f>G8/E8</f>
        <v>1.1100000000000001</v>
      </c>
    </row>
    <row r="9" spans="1:8" ht="105.6" x14ac:dyDescent="0.3">
      <c r="A9" s="114" t="s">
        <v>472</v>
      </c>
      <c r="B9" s="124" t="s">
        <v>487</v>
      </c>
      <c r="C9" s="125" t="s">
        <v>479</v>
      </c>
      <c r="D9" s="129" t="s">
        <v>488</v>
      </c>
      <c r="E9" s="126" t="s">
        <v>479</v>
      </c>
      <c r="F9" s="130" t="s">
        <v>489</v>
      </c>
      <c r="G9" s="124" t="s">
        <v>479</v>
      </c>
      <c r="H9" s="124" t="s">
        <v>479</v>
      </c>
    </row>
    <row r="10" spans="1:8" ht="158.4" x14ac:dyDescent="0.3">
      <c r="A10" s="114" t="s">
        <v>473</v>
      </c>
      <c r="B10" s="124" t="s">
        <v>483</v>
      </c>
      <c r="C10" s="125" t="s">
        <v>479</v>
      </c>
      <c r="D10" s="129" t="s">
        <v>484</v>
      </c>
      <c r="E10" s="126" t="s">
        <v>479</v>
      </c>
      <c r="F10" s="130" t="s">
        <v>490</v>
      </c>
      <c r="G10" s="124" t="s">
        <v>479</v>
      </c>
      <c r="H10" s="124" t="s">
        <v>479</v>
      </c>
    </row>
    <row r="11" spans="1:8" ht="158.4" x14ac:dyDescent="0.3">
      <c r="A11" s="121" t="s">
        <v>474</v>
      </c>
      <c r="B11" s="124" t="s">
        <v>491</v>
      </c>
      <c r="C11" s="125" t="s">
        <v>479</v>
      </c>
      <c r="D11" s="129" t="s">
        <v>492</v>
      </c>
      <c r="E11" s="126" t="s">
        <v>479</v>
      </c>
      <c r="F11" s="130" t="s">
        <v>493</v>
      </c>
      <c r="G11" s="124" t="s">
        <v>479</v>
      </c>
      <c r="H11" s="124" t="s">
        <v>479</v>
      </c>
    </row>
    <row r="12" spans="1:8" x14ac:dyDescent="0.3">
      <c r="A12" s="33"/>
      <c r="B12" s="33"/>
      <c r="C12" s="33"/>
      <c r="D12" s="33"/>
      <c r="E12" s="4"/>
      <c r="F12" s="4"/>
      <c r="G12" s="4"/>
      <c r="H12" s="4"/>
    </row>
    <row r="13" spans="1:8" x14ac:dyDescent="0.3">
      <c r="A13" s="4"/>
      <c r="B13" s="4"/>
      <c r="C13" s="4"/>
      <c r="D13" s="4"/>
      <c r="E13" s="4"/>
      <c r="F13" s="4"/>
      <c r="G13" s="4"/>
      <c r="H13" s="4"/>
    </row>
    <row r="14" spans="1:8" x14ac:dyDescent="0.3">
      <c r="A14" s="4"/>
      <c r="B14" s="4"/>
      <c r="C14" s="4"/>
      <c r="D14" s="4"/>
      <c r="E14" s="4"/>
      <c r="F14" s="4"/>
      <c r="G14" s="4"/>
      <c r="H14" s="4"/>
    </row>
    <row r="15" spans="1:8" x14ac:dyDescent="0.3">
      <c r="A15" s="4"/>
      <c r="B15" s="4"/>
      <c r="C15" s="4"/>
      <c r="D15" s="4"/>
      <c r="E15" s="4"/>
      <c r="F15" s="4"/>
      <c r="G15" s="4"/>
      <c r="H15" s="4"/>
    </row>
    <row r="16" spans="1:8" x14ac:dyDescent="0.3">
      <c r="A16" s="4"/>
      <c r="B16" s="4"/>
      <c r="C16" s="4"/>
      <c r="D16" s="4"/>
      <c r="E16" s="4"/>
      <c r="F16" s="4"/>
      <c r="G16" s="4"/>
      <c r="H16" s="4"/>
    </row>
    <row r="17" spans="1:8" x14ac:dyDescent="0.3">
      <c r="A17" s="23"/>
      <c r="B17" s="23"/>
      <c r="C17" s="23"/>
      <c r="D17" s="23"/>
      <c r="E17" s="23"/>
      <c r="F17" s="23"/>
      <c r="G17" s="23"/>
      <c r="H17" s="23"/>
    </row>
    <row r="18" spans="1:8" x14ac:dyDescent="0.3">
      <c r="A18" s="23"/>
      <c r="B18" s="23"/>
      <c r="C18" s="23"/>
      <c r="D18" s="23"/>
      <c r="E18" s="23"/>
      <c r="F18" s="23"/>
      <c r="G18" s="23"/>
      <c r="H18" s="23"/>
    </row>
    <row r="19" spans="1:8" x14ac:dyDescent="0.3">
      <c r="A19" s="23"/>
      <c r="B19" s="23"/>
      <c r="C19" s="23"/>
      <c r="D19" s="23"/>
      <c r="E19" s="23"/>
      <c r="F19" s="23"/>
      <c r="G19" s="23"/>
      <c r="H19" s="23"/>
    </row>
    <row r="20" spans="1:8" x14ac:dyDescent="0.3">
      <c r="A20" s="23"/>
      <c r="B20" s="23"/>
      <c r="C20" s="23"/>
      <c r="D20" s="23"/>
      <c r="E20" s="23"/>
      <c r="F20" s="23"/>
      <c r="G20" s="23"/>
      <c r="H20" s="23"/>
    </row>
    <row r="21" spans="1:8" x14ac:dyDescent="0.3">
      <c r="A21" s="23"/>
      <c r="B21" s="23"/>
      <c r="C21" s="23"/>
      <c r="D21" s="23"/>
      <c r="E21" s="23"/>
      <c r="F21" s="23"/>
      <c r="G21" s="23"/>
      <c r="H21" s="23"/>
    </row>
    <row r="22" spans="1:8" x14ac:dyDescent="0.3">
      <c r="A22" s="23"/>
      <c r="B22" s="23"/>
      <c r="C22" s="23"/>
      <c r="D22" s="23"/>
      <c r="E22" s="23"/>
      <c r="F22" s="23"/>
      <c r="G22" s="23"/>
      <c r="H22" s="23"/>
    </row>
    <row r="23" spans="1:8" x14ac:dyDescent="0.3">
      <c r="A23" s="23"/>
      <c r="B23" s="23"/>
      <c r="C23" s="23"/>
      <c r="D23" s="23"/>
      <c r="E23" s="23"/>
      <c r="F23" s="23"/>
      <c r="G23" s="23"/>
      <c r="H23" s="23"/>
    </row>
    <row r="24" spans="1:8" x14ac:dyDescent="0.3">
      <c r="A24" s="23"/>
      <c r="B24" s="23"/>
      <c r="C24" s="23"/>
      <c r="D24" s="23"/>
      <c r="E24" s="23"/>
      <c r="F24" s="23"/>
      <c r="G24" s="23"/>
      <c r="H24" s="23"/>
    </row>
  </sheetData>
  <mergeCells count="6">
    <mergeCell ref="A1:H2"/>
    <mergeCell ref="A3:H3"/>
    <mergeCell ref="B6:C6"/>
    <mergeCell ref="D6:E6"/>
    <mergeCell ref="F6:H6"/>
    <mergeCell ref="B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workbookViewId="0">
      <selection activeCell="B14" sqref="B14"/>
    </sheetView>
  </sheetViews>
  <sheetFormatPr defaultRowHeight="14.4" x14ac:dyDescent="0.3"/>
  <cols>
    <col min="1" max="1" width="10.6640625" bestFit="1" customWidth="1"/>
    <col min="2" max="11" width="3.88671875" customWidth="1"/>
    <col min="12" max="12" width="61.44140625" customWidth="1"/>
    <col min="13" max="13" width="34.109375" customWidth="1"/>
  </cols>
  <sheetData>
    <row r="1" spans="1:20" ht="15" customHeight="1" x14ac:dyDescent="0.3">
      <c r="A1" s="163" t="str">
        <f>contact!B6</f>
        <v>University of Central Florida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75"/>
      <c r="S1" s="75"/>
      <c r="T1" s="75"/>
    </row>
    <row r="2" spans="1:20" ht="15" customHeight="1" x14ac:dyDescent="0.3">
      <c r="A2" s="16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75"/>
      <c r="S2" s="75"/>
      <c r="T2" s="75"/>
    </row>
    <row r="3" spans="1:20" x14ac:dyDescent="0.3">
      <c r="A3" s="143" t="s">
        <v>48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80"/>
      <c r="S3" s="80"/>
      <c r="T3" s="80"/>
    </row>
    <row r="4" spans="1:20" x14ac:dyDescent="0.3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4"/>
    </row>
    <row r="5" spans="1:20" x14ac:dyDescent="0.3">
      <c r="A5" s="25" t="s">
        <v>106</v>
      </c>
      <c r="B5" s="25"/>
      <c r="C5" s="25"/>
      <c r="D5" s="25"/>
      <c r="E5" s="25"/>
      <c r="F5" s="25"/>
      <c r="G5" s="25"/>
      <c r="H5" s="25"/>
      <c r="I5" s="25"/>
      <c r="J5" s="25"/>
      <c r="K5" s="25"/>
      <c r="N5" s="88"/>
      <c r="O5" s="89"/>
      <c r="P5" s="89"/>
      <c r="Q5" s="88"/>
      <c r="R5" s="88"/>
      <c r="S5" s="88"/>
      <c r="T5" s="4"/>
    </row>
    <row r="6" spans="1:20" x14ac:dyDescent="0.3">
      <c r="N6" s="85"/>
      <c r="P6" s="85"/>
      <c r="Q6" s="4"/>
      <c r="R6" s="4"/>
      <c r="S6" s="4"/>
      <c r="T6" s="4"/>
    </row>
    <row r="7" spans="1:20" x14ac:dyDescent="0.3">
      <c r="A7" s="87" t="s">
        <v>143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N7" s="85"/>
      <c r="P7" s="85"/>
      <c r="Q7" s="4"/>
      <c r="R7" s="4"/>
      <c r="S7" s="4"/>
      <c r="T7" s="4"/>
    </row>
    <row r="8" spans="1:20" x14ac:dyDescent="0.3">
      <c r="A8" t="s">
        <v>136</v>
      </c>
      <c r="B8" s="85" t="s">
        <v>152</v>
      </c>
      <c r="N8" s="85"/>
      <c r="P8" s="85"/>
      <c r="Q8" s="4"/>
      <c r="R8" s="4"/>
      <c r="S8" s="4"/>
      <c r="T8" s="4"/>
    </row>
    <row r="9" spans="1:20" x14ac:dyDescent="0.3">
      <c r="A9" t="s">
        <v>137</v>
      </c>
      <c r="B9" s="85" t="s">
        <v>153</v>
      </c>
    </row>
    <row r="10" spans="1:20" x14ac:dyDescent="0.3">
      <c r="A10" t="s">
        <v>138</v>
      </c>
      <c r="B10" s="85" t="s">
        <v>154</v>
      </c>
    </row>
    <row r="11" spans="1:20" x14ac:dyDescent="0.3">
      <c r="A11" t="s">
        <v>139</v>
      </c>
      <c r="B11" s="85" t="s">
        <v>151</v>
      </c>
    </row>
    <row r="12" spans="1:20" x14ac:dyDescent="0.3">
      <c r="A12" t="s">
        <v>140</v>
      </c>
      <c r="B12" s="85" t="s">
        <v>150</v>
      </c>
    </row>
    <row r="13" spans="1:20" x14ac:dyDescent="0.3">
      <c r="A13" t="s">
        <v>141</v>
      </c>
      <c r="B13" s="86" t="s">
        <v>142</v>
      </c>
    </row>
    <row r="14" spans="1:20" x14ac:dyDescent="0.3">
      <c r="A14" t="s">
        <v>160</v>
      </c>
      <c r="B14" s="86" t="s">
        <v>157</v>
      </c>
    </row>
    <row r="15" spans="1:20" x14ac:dyDescent="0.3">
      <c r="A15" t="s">
        <v>159</v>
      </c>
      <c r="B15" s="86" t="s">
        <v>158</v>
      </c>
    </row>
    <row r="16" spans="1:20" x14ac:dyDescent="0.3">
      <c r="A16" t="s">
        <v>161</v>
      </c>
      <c r="B16" s="86" t="s">
        <v>162</v>
      </c>
    </row>
    <row r="17" spans="1:17" x14ac:dyDescent="0.3">
      <c r="A17" t="s">
        <v>164</v>
      </c>
      <c r="B17" s="86" t="s">
        <v>163</v>
      </c>
    </row>
    <row r="19" spans="1:17" ht="15" customHeight="1" x14ac:dyDescent="0.3">
      <c r="A19" s="160" t="s">
        <v>144</v>
      </c>
      <c r="B19" s="164" t="s">
        <v>165</v>
      </c>
      <c r="C19" s="165"/>
      <c r="D19" s="165"/>
      <c r="E19" s="165"/>
      <c r="F19" s="165"/>
      <c r="G19" s="165"/>
      <c r="H19" s="165"/>
      <c r="I19" s="165"/>
      <c r="J19" s="165"/>
      <c r="K19" s="166"/>
      <c r="L19" s="160" t="s">
        <v>145</v>
      </c>
      <c r="M19" s="160" t="s">
        <v>156</v>
      </c>
      <c r="N19" s="172" t="s">
        <v>149</v>
      </c>
      <c r="O19" s="173"/>
      <c r="P19" s="173"/>
      <c r="Q19" s="174"/>
    </row>
    <row r="20" spans="1:17" ht="36.75" customHeight="1" x14ac:dyDescent="0.3">
      <c r="A20" s="161"/>
      <c r="B20" s="167"/>
      <c r="C20" s="168"/>
      <c r="D20" s="168"/>
      <c r="E20" s="168"/>
      <c r="F20" s="168"/>
      <c r="G20" s="168"/>
      <c r="H20" s="168"/>
      <c r="I20" s="168"/>
      <c r="J20" s="168"/>
      <c r="K20" s="169"/>
      <c r="L20" s="161"/>
      <c r="M20" s="161"/>
      <c r="N20" s="170" t="s">
        <v>146</v>
      </c>
      <c r="O20" s="170" t="s">
        <v>147</v>
      </c>
      <c r="P20" s="170" t="s">
        <v>148</v>
      </c>
      <c r="Q20" s="170" t="s">
        <v>155</v>
      </c>
    </row>
    <row r="21" spans="1:17" ht="45" customHeight="1" x14ac:dyDescent="0.3">
      <c r="A21" s="162"/>
      <c r="B21" s="91" t="s">
        <v>136</v>
      </c>
      <c r="C21" s="91" t="s">
        <v>137</v>
      </c>
      <c r="D21" s="91" t="s">
        <v>138</v>
      </c>
      <c r="E21" s="91" t="s">
        <v>139</v>
      </c>
      <c r="F21" s="91" t="s">
        <v>140</v>
      </c>
      <c r="G21" s="91" t="s">
        <v>141</v>
      </c>
      <c r="H21" s="91" t="s">
        <v>160</v>
      </c>
      <c r="I21" s="91" t="s">
        <v>159</v>
      </c>
      <c r="J21" s="91" t="s">
        <v>161</v>
      </c>
      <c r="K21" s="91" t="s">
        <v>164</v>
      </c>
      <c r="L21" s="162"/>
      <c r="M21" s="162"/>
      <c r="N21" s="171"/>
      <c r="O21" s="171"/>
      <c r="P21" s="171"/>
      <c r="Q21" s="171"/>
    </row>
    <row r="22" spans="1:17" ht="19.5" customHeight="1" thickBot="1" x14ac:dyDescent="0.35">
      <c r="A22" s="100" t="s">
        <v>166</v>
      </c>
      <c r="B22" s="100">
        <f t="shared" ref="B22:K22" si="0">SUM(B23:B100)</f>
        <v>9</v>
      </c>
      <c r="C22" s="100">
        <f t="shared" si="0"/>
        <v>0</v>
      </c>
      <c r="D22" s="100">
        <f t="shared" si="0"/>
        <v>1</v>
      </c>
      <c r="E22" s="100">
        <f t="shared" si="0"/>
        <v>4</v>
      </c>
      <c r="F22" s="100">
        <f t="shared" si="0"/>
        <v>7</v>
      </c>
      <c r="G22" s="100">
        <f t="shared" si="0"/>
        <v>12</v>
      </c>
      <c r="H22" s="100">
        <f t="shared" si="0"/>
        <v>3</v>
      </c>
      <c r="I22" s="100">
        <f t="shared" si="0"/>
        <v>0</v>
      </c>
      <c r="J22" s="100">
        <f t="shared" si="0"/>
        <v>0</v>
      </c>
      <c r="K22" s="100">
        <f t="shared" si="0"/>
        <v>0</v>
      </c>
      <c r="L22" s="157" t="s">
        <v>167</v>
      </c>
      <c r="M22" s="158"/>
      <c r="N22" s="158"/>
      <c r="O22" s="158"/>
      <c r="P22" s="158"/>
      <c r="Q22" s="159"/>
    </row>
    <row r="23" spans="1:17" ht="45" customHeight="1" thickTop="1" x14ac:dyDescent="0.3">
      <c r="A23" s="96">
        <v>41658</v>
      </c>
      <c r="B23" s="92"/>
      <c r="C23" s="92"/>
      <c r="D23" s="92"/>
      <c r="E23" s="92"/>
      <c r="F23" s="92"/>
      <c r="G23" s="92">
        <v>1</v>
      </c>
      <c r="H23" s="92"/>
      <c r="I23" s="92"/>
      <c r="J23" s="92"/>
      <c r="K23" s="92"/>
      <c r="L23" s="93" t="s">
        <v>203</v>
      </c>
      <c r="M23" s="93" t="s">
        <v>499</v>
      </c>
      <c r="N23" s="92">
        <v>20</v>
      </c>
      <c r="O23" s="92">
        <v>0</v>
      </c>
      <c r="P23" s="92">
        <v>0</v>
      </c>
      <c r="Q23" s="92">
        <v>0</v>
      </c>
    </row>
    <row r="24" spans="1:17" ht="45" customHeight="1" x14ac:dyDescent="0.3">
      <c r="A24" s="96">
        <v>41661</v>
      </c>
      <c r="B24" s="92">
        <v>1</v>
      </c>
      <c r="C24" s="92"/>
      <c r="D24" s="92"/>
      <c r="E24" s="92"/>
      <c r="F24" s="92"/>
      <c r="G24" s="92"/>
      <c r="H24" s="92"/>
      <c r="I24" s="92"/>
      <c r="J24" s="92"/>
      <c r="K24" s="92"/>
      <c r="L24" s="93" t="s">
        <v>494</v>
      </c>
      <c r="M24" s="93" t="s">
        <v>497</v>
      </c>
      <c r="N24" s="92">
        <v>30</v>
      </c>
      <c r="O24" s="92">
        <v>0</v>
      </c>
      <c r="P24" s="92">
        <v>0</v>
      </c>
      <c r="Q24" s="92">
        <v>0</v>
      </c>
    </row>
    <row r="25" spans="1:17" ht="45" customHeight="1" x14ac:dyDescent="0.3">
      <c r="A25" s="96">
        <v>41664</v>
      </c>
      <c r="B25" s="92"/>
      <c r="C25" s="92"/>
      <c r="D25" s="92"/>
      <c r="E25" s="92"/>
      <c r="F25" s="92"/>
      <c r="G25" s="92"/>
      <c r="H25" s="92">
        <v>1</v>
      </c>
      <c r="I25" s="92"/>
      <c r="J25" s="92"/>
      <c r="K25" s="92"/>
      <c r="L25" s="93" t="s">
        <v>512</v>
      </c>
      <c r="M25" s="93" t="s">
        <v>513</v>
      </c>
      <c r="N25" s="92">
        <v>2</v>
      </c>
      <c r="O25" s="92">
        <v>0</v>
      </c>
      <c r="P25" s="92">
        <v>0</v>
      </c>
      <c r="Q25" s="92">
        <v>0</v>
      </c>
    </row>
    <row r="26" spans="1:17" ht="45" customHeight="1" x14ac:dyDescent="0.3">
      <c r="A26" s="96">
        <v>41675</v>
      </c>
      <c r="B26" s="92">
        <v>1</v>
      </c>
      <c r="C26" s="92"/>
      <c r="D26" s="92"/>
      <c r="E26" s="92"/>
      <c r="F26" s="92"/>
      <c r="G26" s="92"/>
      <c r="H26" s="92"/>
      <c r="I26" s="92"/>
      <c r="J26" s="92"/>
      <c r="K26" s="92"/>
      <c r="L26" s="93" t="s">
        <v>502</v>
      </c>
      <c r="M26" s="93" t="s">
        <v>503</v>
      </c>
      <c r="N26" s="92">
        <v>20</v>
      </c>
      <c r="O26" s="92">
        <v>1</v>
      </c>
      <c r="P26" s="92">
        <v>0</v>
      </c>
      <c r="Q26" s="92">
        <v>9</v>
      </c>
    </row>
    <row r="27" spans="1:17" ht="45" customHeight="1" x14ac:dyDescent="0.3">
      <c r="A27" s="96">
        <v>41679</v>
      </c>
      <c r="B27" s="92"/>
      <c r="C27" s="92"/>
      <c r="D27" s="92"/>
      <c r="E27" s="92"/>
      <c r="F27" s="92"/>
      <c r="G27" s="92">
        <v>1</v>
      </c>
      <c r="H27" s="92"/>
      <c r="I27" s="92"/>
      <c r="J27" s="92"/>
      <c r="K27" s="92"/>
      <c r="L27" s="93" t="s">
        <v>203</v>
      </c>
      <c r="M27" s="93" t="s">
        <v>499</v>
      </c>
      <c r="N27" s="92">
        <v>20</v>
      </c>
      <c r="O27" s="92">
        <v>0</v>
      </c>
      <c r="P27" s="92">
        <v>0</v>
      </c>
      <c r="Q27" s="92">
        <v>0</v>
      </c>
    </row>
    <row r="28" spans="1:17" ht="45" customHeight="1" x14ac:dyDescent="0.3">
      <c r="A28" s="96">
        <v>41689</v>
      </c>
      <c r="B28" s="92">
        <v>1</v>
      </c>
      <c r="C28" s="92"/>
      <c r="D28" s="92"/>
      <c r="E28" s="92"/>
      <c r="F28" s="92"/>
      <c r="G28" s="92"/>
      <c r="H28" s="92"/>
      <c r="I28" s="92"/>
      <c r="J28" s="92"/>
      <c r="K28" s="92"/>
      <c r="L28" s="93" t="s">
        <v>504</v>
      </c>
      <c r="M28" s="93" t="s">
        <v>497</v>
      </c>
      <c r="N28" s="92">
        <v>30</v>
      </c>
      <c r="O28" s="92">
        <v>0</v>
      </c>
      <c r="P28" s="92">
        <v>0</v>
      </c>
      <c r="Q28" s="92">
        <v>0</v>
      </c>
    </row>
    <row r="29" spans="1:17" ht="45" customHeight="1" x14ac:dyDescent="0.3">
      <c r="A29" s="96">
        <v>41691</v>
      </c>
      <c r="B29" s="92"/>
      <c r="C29" s="92"/>
      <c r="D29" s="92"/>
      <c r="E29" s="92">
        <v>1</v>
      </c>
      <c r="F29" s="92"/>
      <c r="G29" s="92"/>
      <c r="H29" s="92"/>
      <c r="I29" s="92"/>
      <c r="J29" s="92"/>
      <c r="K29" s="92"/>
      <c r="L29" s="93" t="s">
        <v>505</v>
      </c>
      <c r="M29" s="93" t="s">
        <v>506</v>
      </c>
      <c r="N29" s="92">
        <v>20</v>
      </c>
      <c r="O29" s="92">
        <v>0</v>
      </c>
      <c r="P29" s="92">
        <v>0</v>
      </c>
      <c r="Q29" s="92">
        <v>0</v>
      </c>
    </row>
    <row r="30" spans="1:17" ht="45" customHeight="1" x14ac:dyDescent="0.3">
      <c r="A30" s="96">
        <v>41693</v>
      </c>
      <c r="B30" s="92"/>
      <c r="C30" s="92"/>
      <c r="D30" s="92"/>
      <c r="E30" s="92"/>
      <c r="F30" s="92"/>
      <c r="G30" s="92">
        <v>1</v>
      </c>
      <c r="H30" s="92"/>
      <c r="I30" s="92"/>
      <c r="J30" s="92"/>
      <c r="K30" s="92"/>
      <c r="L30" s="93" t="s">
        <v>203</v>
      </c>
      <c r="M30" s="93" t="s">
        <v>499</v>
      </c>
      <c r="N30" s="92">
        <v>20</v>
      </c>
      <c r="O30" s="92">
        <v>0</v>
      </c>
      <c r="P30" s="92">
        <v>0</v>
      </c>
      <c r="Q30" s="92">
        <v>0</v>
      </c>
    </row>
    <row r="31" spans="1:17" ht="45" customHeight="1" x14ac:dyDescent="0.3">
      <c r="A31" s="96">
        <v>41707</v>
      </c>
      <c r="B31" s="92"/>
      <c r="C31" s="92"/>
      <c r="D31" s="92"/>
      <c r="E31" s="92"/>
      <c r="F31" s="92"/>
      <c r="G31" s="92">
        <v>1</v>
      </c>
      <c r="H31" s="92"/>
      <c r="I31" s="92"/>
      <c r="J31" s="92"/>
      <c r="K31" s="92"/>
      <c r="L31" s="93" t="s">
        <v>203</v>
      </c>
      <c r="M31" s="93" t="s">
        <v>499</v>
      </c>
      <c r="N31" s="92">
        <v>20</v>
      </c>
      <c r="O31" s="92">
        <v>0</v>
      </c>
      <c r="P31" s="92">
        <v>0</v>
      </c>
      <c r="Q31" s="92">
        <v>0</v>
      </c>
    </row>
    <row r="32" spans="1:17" ht="45" customHeight="1" x14ac:dyDescent="0.3">
      <c r="A32" s="96">
        <v>41710</v>
      </c>
      <c r="B32" s="92">
        <v>1</v>
      </c>
      <c r="C32" s="92"/>
      <c r="D32" s="92"/>
      <c r="E32" s="92"/>
      <c r="F32" s="92"/>
      <c r="G32" s="92"/>
      <c r="H32" s="92"/>
      <c r="I32" s="92"/>
      <c r="J32" s="92"/>
      <c r="K32" s="92"/>
      <c r="L32" s="93" t="s">
        <v>509</v>
      </c>
      <c r="M32" s="93" t="s">
        <v>497</v>
      </c>
      <c r="N32" s="92">
        <v>30</v>
      </c>
      <c r="O32" s="92">
        <v>0</v>
      </c>
      <c r="P32" s="92">
        <v>0</v>
      </c>
      <c r="Q32" s="92">
        <v>0</v>
      </c>
    </row>
    <row r="33" spans="1:17" ht="45" customHeight="1" x14ac:dyDescent="0.3">
      <c r="A33" s="96">
        <v>41721</v>
      </c>
      <c r="B33" s="92"/>
      <c r="C33" s="92"/>
      <c r="D33" s="92"/>
      <c r="E33" s="92"/>
      <c r="F33" s="92"/>
      <c r="G33" s="92">
        <v>1</v>
      </c>
      <c r="H33" s="92"/>
      <c r="I33" s="92"/>
      <c r="J33" s="92"/>
      <c r="K33" s="92"/>
      <c r="L33" s="93" t="s">
        <v>203</v>
      </c>
      <c r="M33" s="93" t="s">
        <v>499</v>
      </c>
      <c r="N33" s="92">
        <v>20</v>
      </c>
      <c r="O33" s="92">
        <v>0</v>
      </c>
      <c r="P33" s="92">
        <v>0</v>
      </c>
      <c r="Q33" s="92">
        <v>0</v>
      </c>
    </row>
    <row r="34" spans="1:17" ht="45" customHeight="1" x14ac:dyDescent="0.3">
      <c r="A34" s="96">
        <v>41725</v>
      </c>
      <c r="B34" s="92"/>
      <c r="C34" s="92"/>
      <c r="D34" s="92"/>
      <c r="E34" s="92">
        <v>1</v>
      </c>
      <c r="F34" s="92"/>
      <c r="G34" s="92"/>
      <c r="H34" s="92"/>
      <c r="I34" s="92"/>
      <c r="J34" s="92"/>
      <c r="K34" s="92"/>
      <c r="L34" s="93" t="s">
        <v>476</v>
      </c>
      <c r="M34" s="93" t="s">
        <v>510</v>
      </c>
      <c r="N34" s="92">
        <v>43</v>
      </c>
      <c r="O34" s="92">
        <v>0</v>
      </c>
      <c r="P34" s="92">
        <v>1</v>
      </c>
      <c r="Q34" s="92">
        <v>0</v>
      </c>
    </row>
    <row r="35" spans="1:17" ht="45" customHeight="1" x14ac:dyDescent="0.3">
      <c r="A35" s="96">
        <v>41733</v>
      </c>
      <c r="B35" s="92"/>
      <c r="C35" s="92"/>
      <c r="D35" s="92"/>
      <c r="E35" s="92">
        <v>1</v>
      </c>
      <c r="F35" s="92"/>
      <c r="G35" s="92"/>
      <c r="H35" s="92"/>
      <c r="I35" s="92"/>
      <c r="J35" s="92"/>
      <c r="K35" s="92"/>
      <c r="L35" s="93" t="s">
        <v>475</v>
      </c>
      <c r="M35" s="93" t="s">
        <v>511</v>
      </c>
      <c r="N35" s="92">
        <v>25</v>
      </c>
      <c r="O35" s="92">
        <v>0</v>
      </c>
      <c r="P35" s="92">
        <v>0</v>
      </c>
      <c r="Q35" s="92">
        <v>3</v>
      </c>
    </row>
    <row r="36" spans="1:17" ht="45" customHeight="1" x14ac:dyDescent="0.3">
      <c r="A36" s="96">
        <v>41741</v>
      </c>
      <c r="B36" s="92"/>
      <c r="C36" s="92"/>
      <c r="D36" s="92"/>
      <c r="E36" s="92"/>
      <c r="F36" s="92"/>
      <c r="G36" s="92"/>
      <c r="H36" s="92">
        <v>1</v>
      </c>
      <c r="I36" s="92"/>
      <c r="J36" s="92"/>
      <c r="K36" s="92"/>
      <c r="L36" s="93" t="s">
        <v>512</v>
      </c>
      <c r="M36" s="93" t="s">
        <v>524</v>
      </c>
      <c r="N36" s="92">
        <v>3</v>
      </c>
      <c r="O36" s="92">
        <v>0</v>
      </c>
      <c r="P36" s="92">
        <v>0</v>
      </c>
      <c r="Q36" s="92">
        <v>0</v>
      </c>
    </row>
    <row r="37" spans="1:17" ht="45" customHeight="1" x14ac:dyDescent="0.3">
      <c r="A37" s="96">
        <v>41759</v>
      </c>
      <c r="B37" s="92"/>
      <c r="C37" s="92"/>
      <c r="D37" s="92">
        <v>1</v>
      </c>
      <c r="E37" s="92"/>
      <c r="F37" s="92"/>
      <c r="G37" s="92"/>
      <c r="H37" s="92"/>
      <c r="I37" s="92"/>
      <c r="J37" s="92"/>
      <c r="K37" s="92"/>
      <c r="L37" s="93" t="s">
        <v>514</v>
      </c>
      <c r="M37" s="93" t="s">
        <v>516</v>
      </c>
      <c r="N37" s="92">
        <v>180</v>
      </c>
      <c r="O37" s="92">
        <v>10</v>
      </c>
      <c r="P37" s="92">
        <v>0</v>
      </c>
      <c r="Q37" s="92">
        <v>10</v>
      </c>
    </row>
    <row r="38" spans="1:17" ht="45" customHeight="1" x14ac:dyDescent="0.3">
      <c r="A38" s="96">
        <v>41782</v>
      </c>
      <c r="B38" s="92"/>
      <c r="C38" s="92"/>
      <c r="D38" s="92"/>
      <c r="E38" s="92">
        <v>1</v>
      </c>
      <c r="F38" s="92"/>
      <c r="G38" s="92"/>
      <c r="H38" s="92"/>
      <c r="I38" s="92"/>
      <c r="J38" s="92"/>
      <c r="K38" s="92"/>
      <c r="L38" s="93" t="s">
        <v>517</v>
      </c>
      <c r="M38" s="93" t="s">
        <v>518</v>
      </c>
      <c r="N38" s="92">
        <v>12</v>
      </c>
      <c r="O38" s="92">
        <v>0</v>
      </c>
      <c r="P38" s="92">
        <v>1</v>
      </c>
      <c r="Q38" s="92">
        <v>0</v>
      </c>
    </row>
    <row r="39" spans="1:17" ht="45" customHeight="1" x14ac:dyDescent="0.3">
      <c r="A39" s="96">
        <v>41818</v>
      </c>
      <c r="B39" s="92"/>
      <c r="C39" s="92"/>
      <c r="D39" s="92"/>
      <c r="E39" s="92"/>
      <c r="F39" s="92">
        <v>1</v>
      </c>
      <c r="G39" s="92"/>
      <c r="H39" s="92"/>
      <c r="I39" s="92"/>
      <c r="J39" s="92"/>
      <c r="K39" s="92"/>
      <c r="L39" s="93" t="s">
        <v>520</v>
      </c>
      <c r="M39" s="93" t="s">
        <v>521</v>
      </c>
      <c r="N39" s="92">
        <v>15</v>
      </c>
      <c r="O39" s="92">
        <v>0</v>
      </c>
      <c r="P39" s="92">
        <v>0</v>
      </c>
      <c r="Q39" s="92">
        <v>0</v>
      </c>
    </row>
    <row r="40" spans="1:17" ht="45" customHeight="1" x14ac:dyDescent="0.3">
      <c r="A40" s="96">
        <v>41833</v>
      </c>
      <c r="B40" s="92"/>
      <c r="C40" s="92"/>
      <c r="D40" s="92"/>
      <c r="E40" s="92"/>
      <c r="F40" s="92"/>
      <c r="G40" s="92">
        <v>1</v>
      </c>
      <c r="H40" s="92"/>
      <c r="I40" s="92"/>
      <c r="J40" s="92"/>
      <c r="K40" s="92"/>
      <c r="L40" s="93" t="s">
        <v>203</v>
      </c>
      <c r="M40" s="93" t="s">
        <v>499</v>
      </c>
      <c r="N40" s="92">
        <v>11</v>
      </c>
      <c r="O40" s="92">
        <v>0</v>
      </c>
      <c r="P40" s="92">
        <v>0</v>
      </c>
      <c r="Q40" s="92">
        <v>0</v>
      </c>
    </row>
    <row r="41" spans="1:17" ht="45" customHeight="1" x14ac:dyDescent="0.3">
      <c r="A41" s="96">
        <v>41837</v>
      </c>
      <c r="B41" s="92"/>
      <c r="C41" s="92"/>
      <c r="D41" s="92"/>
      <c r="E41" s="92"/>
      <c r="F41" s="92"/>
      <c r="G41" s="92"/>
      <c r="H41" s="92">
        <v>1</v>
      </c>
      <c r="I41" s="92"/>
      <c r="J41" s="92"/>
      <c r="K41" s="92"/>
      <c r="L41" s="93" t="s">
        <v>522</v>
      </c>
      <c r="M41" s="93" t="s">
        <v>523</v>
      </c>
      <c r="N41" s="92">
        <v>5</v>
      </c>
      <c r="O41" s="92">
        <v>0</v>
      </c>
      <c r="P41" s="92">
        <v>0</v>
      </c>
      <c r="Q41" s="92">
        <v>0</v>
      </c>
    </row>
    <row r="42" spans="1:17" ht="45" customHeight="1" x14ac:dyDescent="0.3">
      <c r="A42" s="96">
        <v>41868</v>
      </c>
      <c r="B42" s="92"/>
      <c r="C42" s="92"/>
      <c r="D42" s="92"/>
      <c r="E42" s="92"/>
      <c r="F42" s="92"/>
      <c r="G42" s="92">
        <v>1</v>
      </c>
      <c r="H42" s="92"/>
      <c r="I42" s="92"/>
      <c r="J42" s="92"/>
      <c r="K42" s="92"/>
      <c r="L42" s="93" t="s">
        <v>203</v>
      </c>
      <c r="M42" s="93" t="s">
        <v>499</v>
      </c>
      <c r="N42" s="92">
        <v>12</v>
      </c>
      <c r="O42" s="92">
        <v>0</v>
      </c>
      <c r="P42" s="92">
        <v>0</v>
      </c>
      <c r="Q42" s="92">
        <v>0</v>
      </c>
    </row>
    <row r="43" spans="1:17" ht="45" customHeight="1" x14ac:dyDescent="0.3">
      <c r="A43" s="96">
        <v>41892</v>
      </c>
      <c r="B43" s="92">
        <v>1</v>
      </c>
      <c r="C43" s="92"/>
      <c r="D43" s="92"/>
      <c r="E43" s="92"/>
      <c r="F43" s="92"/>
      <c r="G43" s="92"/>
      <c r="H43" s="92"/>
      <c r="I43" s="92"/>
      <c r="J43" s="92"/>
      <c r="K43" s="92"/>
      <c r="L43" s="93" t="s">
        <v>198</v>
      </c>
      <c r="M43" s="93" t="s">
        <v>498</v>
      </c>
      <c r="N43" s="92">
        <v>60</v>
      </c>
      <c r="O43" s="92">
        <v>1</v>
      </c>
      <c r="P43" s="92">
        <v>1</v>
      </c>
      <c r="Q43" s="92">
        <v>0</v>
      </c>
    </row>
    <row r="44" spans="1:17" ht="45" customHeight="1" x14ac:dyDescent="0.3">
      <c r="A44" s="116">
        <v>41896</v>
      </c>
      <c r="B44" s="94"/>
      <c r="C44" s="94"/>
      <c r="D44" s="94"/>
      <c r="E44" s="94"/>
      <c r="F44" s="94"/>
      <c r="G44" s="94">
        <v>1</v>
      </c>
      <c r="H44" s="94"/>
      <c r="I44" s="94"/>
      <c r="J44" s="94"/>
      <c r="K44" s="94"/>
      <c r="L44" s="95" t="s">
        <v>199</v>
      </c>
      <c r="M44" s="95" t="s">
        <v>499</v>
      </c>
      <c r="N44" s="94">
        <v>13</v>
      </c>
      <c r="O44" s="94">
        <v>0</v>
      </c>
      <c r="P44" s="94">
        <v>0</v>
      </c>
      <c r="Q44" s="94">
        <v>0</v>
      </c>
    </row>
    <row r="45" spans="1:17" ht="45" customHeight="1" x14ac:dyDescent="0.3">
      <c r="A45" s="116">
        <v>41899</v>
      </c>
      <c r="B45" s="94">
        <v>1</v>
      </c>
      <c r="C45" s="94"/>
      <c r="D45" s="94"/>
      <c r="E45" s="94"/>
      <c r="F45" s="94"/>
      <c r="G45" s="94"/>
      <c r="H45" s="94"/>
      <c r="I45" s="94"/>
      <c r="J45" s="94"/>
      <c r="K45" s="94"/>
      <c r="L45" s="95" t="s">
        <v>393</v>
      </c>
      <c r="M45" s="95" t="s">
        <v>498</v>
      </c>
      <c r="N45" s="94">
        <v>50</v>
      </c>
      <c r="O45" s="94">
        <v>0</v>
      </c>
      <c r="P45" s="94">
        <v>0</v>
      </c>
      <c r="Q45" s="94">
        <v>7</v>
      </c>
    </row>
    <row r="46" spans="1:17" ht="45" customHeight="1" x14ac:dyDescent="0.3">
      <c r="A46" s="116">
        <v>41902</v>
      </c>
      <c r="B46" s="94"/>
      <c r="C46" s="94"/>
      <c r="D46" s="94"/>
      <c r="E46" s="94"/>
      <c r="F46" s="94">
        <v>1</v>
      </c>
      <c r="G46" s="94"/>
      <c r="H46" s="94"/>
      <c r="I46" s="94"/>
      <c r="J46" s="94"/>
      <c r="K46" s="94"/>
      <c r="L46" s="95" t="s">
        <v>200</v>
      </c>
      <c r="M46" s="95" t="s">
        <v>500</v>
      </c>
      <c r="N46" s="94">
        <v>21</v>
      </c>
      <c r="O46" s="94">
        <v>0</v>
      </c>
      <c r="P46" s="94">
        <v>0</v>
      </c>
      <c r="Q46" s="94">
        <v>0</v>
      </c>
    </row>
    <row r="47" spans="1:17" ht="45" customHeight="1" x14ac:dyDescent="0.3">
      <c r="A47" s="116">
        <v>41903</v>
      </c>
      <c r="B47" s="94"/>
      <c r="C47" s="94"/>
      <c r="D47" s="94"/>
      <c r="E47" s="94"/>
      <c r="F47" s="94">
        <v>1</v>
      </c>
      <c r="G47" s="94"/>
      <c r="H47" s="94"/>
      <c r="I47" s="94"/>
      <c r="J47" s="94"/>
      <c r="K47" s="94"/>
      <c r="L47" s="95" t="s">
        <v>201</v>
      </c>
      <c r="M47" s="95" t="s">
        <v>501</v>
      </c>
      <c r="N47" s="94">
        <v>15</v>
      </c>
      <c r="O47" s="94">
        <v>0</v>
      </c>
      <c r="P47" s="94">
        <v>0</v>
      </c>
      <c r="Q47" s="94">
        <v>0</v>
      </c>
    </row>
    <row r="48" spans="1:17" ht="45" customHeight="1" x14ac:dyDescent="0.3">
      <c r="A48" s="116">
        <v>41910</v>
      </c>
      <c r="B48" s="94"/>
      <c r="C48" s="94"/>
      <c r="D48" s="94"/>
      <c r="E48" s="94"/>
      <c r="F48" s="94"/>
      <c r="G48" s="94">
        <v>1</v>
      </c>
      <c r="H48" s="94"/>
      <c r="I48" s="94"/>
      <c r="J48" s="94"/>
      <c r="K48" s="94"/>
      <c r="L48" s="95" t="s">
        <v>202</v>
      </c>
      <c r="M48" s="95" t="s">
        <v>499</v>
      </c>
      <c r="N48" s="94">
        <v>14</v>
      </c>
      <c r="O48" s="94">
        <v>0</v>
      </c>
      <c r="P48" s="94">
        <v>0</v>
      </c>
      <c r="Q48" s="94">
        <v>0</v>
      </c>
    </row>
    <row r="49" spans="1:17" ht="45" customHeight="1" x14ac:dyDescent="0.3">
      <c r="A49" s="116">
        <v>41913</v>
      </c>
      <c r="B49" s="94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5" t="s">
        <v>495</v>
      </c>
      <c r="M49" s="95" t="s">
        <v>498</v>
      </c>
      <c r="N49" s="94">
        <v>45</v>
      </c>
      <c r="O49" s="94">
        <v>0</v>
      </c>
      <c r="P49" s="94">
        <v>0</v>
      </c>
      <c r="Q49" s="94">
        <v>0</v>
      </c>
    </row>
    <row r="50" spans="1:17" ht="45" customHeight="1" x14ac:dyDescent="0.3">
      <c r="A50" s="116">
        <v>41921</v>
      </c>
      <c r="B50" s="94"/>
      <c r="C50" s="94"/>
      <c r="D50" s="94"/>
      <c r="E50" s="94"/>
      <c r="F50" s="94">
        <v>1</v>
      </c>
      <c r="G50" s="94"/>
      <c r="H50" s="94"/>
      <c r="I50" s="94"/>
      <c r="J50" s="94"/>
      <c r="K50" s="94"/>
      <c r="L50" s="95" t="s">
        <v>219</v>
      </c>
      <c r="M50" s="95" t="s">
        <v>500</v>
      </c>
      <c r="N50" s="94">
        <v>15</v>
      </c>
      <c r="O50" s="94">
        <v>0</v>
      </c>
      <c r="P50" s="94">
        <v>0</v>
      </c>
      <c r="Q50" s="94">
        <v>0</v>
      </c>
    </row>
    <row r="51" spans="1:17" ht="45" customHeight="1" x14ac:dyDescent="0.3">
      <c r="A51" s="116">
        <v>41923</v>
      </c>
      <c r="B51" s="94"/>
      <c r="C51" s="94"/>
      <c r="D51" s="94"/>
      <c r="E51" s="94"/>
      <c r="F51" s="94">
        <v>1</v>
      </c>
      <c r="G51" s="94"/>
      <c r="H51" s="94"/>
      <c r="I51" s="94"/>
      <c r="J51" s="94"/>
      <c r="K51" s="94"/>
      <c r="L51" s="95" t="s">
        <v>486</v>
      </c>
      <c r="M51" s="95" t="s">
        <v>508</v>
      </c>
      <c r="N51" s="94">
        <v>15</v>
      </c>
      <c r="O51" s="94">
        <v>0</v>
      </c>
      <c r="P51" s="94">
        <v>0</v>
      </c>
      <c r="Q51" s="94">
        <v>0</v>
      </c>
    </row>
    <row r="52" spans="1:17" ht="45" customHeight="1" x14ac:dyDescent="0.3">
      <c r="A52" s="116">
        <v>41924</v>
      </c>
      <c r="B52" s="94"/>
      <c r="C52" s="94"/>
      <c r="D52" s="94"/>
      <c r="E52" s="94"/>
      <c r="F52" s="94"/>
      <c r="G52" s="94">
        <v>1</v>
      </c>
      <c r="H52" s="94"/>
      <c r="I52" s="94"/>
      <c r="J52" s="94"/>
      <c r="K52" s="94"/>
      <c r="L52" s="95" t="s">
        <v>203</v>
      </c>
      <c r="M52" s="95" t="s">
        <v>499</v>
      </c>
      <c r="N52" s="94">
        <v>14</v>
      </c>
      <c r="O52" s="94">
        <v>0</v>
      </c>
      <c r="P52" s="94">
        <v>0</v>
      </c>
      <c r="Q52" s="94">
        <v>0</v>
      </c>
    </row>
    <row r="53" spans="1:17" ht="45" customHeight="1" x14ac:dyDescent="0.3">
      <c r="A53" s="116">
        <v>41927</v>
      </c>
      <c r="B53" s="94">
        <v>1</v>
      </c>
      <c r="C53" s="94"/>
      <c r="D53" s="94"/>
      <c r="E53" s="94"/>
      <c r="F53" s="94"/>
      <c r="G53" s="94"/>
      <c r="H53" s="94"/>
      <c r="I53" s="94"/>
      <c r="J53" s="94"/>
      <c r="K53" s="94"/>
      <c r="L53" s="95" t="s">
        <v>204</v>
      </c>
      <c r="M53" s="95" t="s">
        <v>498</v>
      </c>
      <c r="N53" s="94">
        <v>25</v>
      </c>
      <c r="O53" s="94">
        <v>0</v>
      </c>
      <c r="P53" s="94">
        <v>2</v>
      </c>
      <c r="Q53" s="94">
        <v>3</v>
      </c>
    </row>
    <row r="54" spans="1:17" ht="45" customHeight="1" x14ac:dyDescent="0.3">
      <c r="A54" s="116">
        <v>41937</v>
      </c>
      <c r="B54" s="94"/>
      <c r="C54" s="94"/>
      <c r="D54" s="94"/>
      <c r="E54" s="94"/>
      <c r="F54" s="94">
        <v>1</v>
      </c>
      <c r="G54" s="94"/>
      <c r="H54" s="94"/>
      <c r="I54" s="94"/>
      <c r="J54" s="94"/>
      <c r="K54" s="94"/>
      <c r="L54" s="95" t="s">
        <v>218</v>
      </c>
      <c r="M54" s="95" t="s">
        <v>500</v>
      </c>
      <c r="N54" s="94">
        <v>20</v>
      </c>
      <c r="O54" s="94">
        <v>0</v>
      </c>
      <c r="P54" s="94">
        <v>0</v>
      </c>
      <c r="Q54" s="94">
        <v>0</v>
      </c>
    </row>
    <row r="55" spans="1:17" ht="45" customHeight="1" x14ac:dyDescent="0.3">
      <c r="A55" s="116">
        <v>41938</v>
      </c>
      <c r="B55" s="94"/>
      <c r="C55" s="94"/>
      <c r="D55" s="94"/>
      <c r="E55" s="94"/>
      <c r="F55" s="94"/>
      <c r="G55" s="94">
        <v>1</v>
      </c>
      <c r="H55" s="94"/>
      <c r="I55" s="94"/>
      <c r="J55" s="94"/>
      <c r="K55" s="94"/>
      <c r="L55" s="95" t="s">
        <v>199</v>
      </c>
      <c r="M55" s="95" t="s">
        <v>499</v>
      </c>
      <c r="N55" s="94">
        <v>11</v>
      </c>
      <c r="O55" s="94">
        <v>0</v>
      </c>
      <c r="P55" s="94">
        <v>0</v>
      </c>
      <c r="Q55" s="94">
        <v>0</v>
      </c>
    </row>
    <row r="56" spans="1:17" ht="45" customHeight="1" x14ac:dyDescent="0.3">
      <c r="A56" s="116">
        <v>41941</v>
      </c>
      <c r="B56" s="94">
        <v>1</v>
      </c>
      <c r="C56" s="94"/>
      <c r="D56" s="94"/>
      <c r="E56" s="94"/>
      <c r="F56" s="94"/>
      <c r="G56" s="94"/>
      <c r="H56" s="94"/>
      <c r="I56" s="94"/>
      <c r="J56" s="94"/>
      <c r="K56" s="94"/>
      <c r="L56" s="95" t="s">
        <v>496</v>
      </c>
      <c r="M56" s="95" t="s">
        <v>499</v>
      </c>
      <c r="N56" s="94">
        <v>16</v>
      </c>
      <c r="O56" s="94">
        <v>0</v>
      </c>
      <c r="P56" s="94">
        <v>0</v>
      </c>
      <c r="Q56" s="94">
        <v>0</v>
      </c>
    </row>
    <row r="57" spans="1:17" ht="45" customHeight="1" x14ac:dyDescent="0.3">
      <c r="A57" s="116">
        <v>41952</v>
      </c>
      <c r="B57" s="94"/>
      <c r="C57" s="94"/>
      <c r="D57" s="94"/>
      <c r="E57" s="94"/>
      <c r="F57" s="94"/>
      <c r="G57" s="94">
        <v>1</v>
      </c>
      <c r="H57" s="94"/>
      <c r="I57" s="94"/>
      <c r="J57" s="94"/>
      <c r="K57" s="94"/>
      <c r="L57" s="95" t="s">
        <v>199</v>
      </c>
      <c r="M57" s="95" t="s">
        <v>499</v>
      </c>
      <c r="N57" s="94"/>
      <c r="O57" s="94">
        <v>0</v>
      </c>
      <c r="P57" s="94">
        <v>0</v>
      </c>
      <c r="Q57" s="94">
        <v>0</v>
      </c>
    </row>
    <row r="58" spans="1:17" ht="45" customHeight="1" x14ac:dyDescent="0.3">
      <c r="A58" s="116">
        <v>41955</v>
      </c>
      <c r="B58" s="94"/>
      <c r="C58" s="94"/>
      <c r="D58" s="94"/>
      <c r="E58" s="94"/>
      <c r="F58" s="94">
        <v>1</v>
      </c>
      <c r="G58" s="94"/>
      <c r="H58" s="94"/>
      <c r="I58" s="94"/>
      <c r="J58" s="94"/>
      <c r="K58" s="94"/>
      <c r="L58" s="95" t="s">
        <v>485</v>
      </c>
      <c r="M58" s="95" t="s">
        <v>507</v>
      </c>
      <c r="N58" s="94">
        <v>20</v>
      </c>
      <c r="O58" s="94">
        <v>0</v>
      </c>
      <c r="P58" s="94">
        <v>0</v>
      </c>
      <c r="Q58" s="94">
        <v>0</v>
      </c>
    </row>
    <row r="59" spans="1:17" ht="45" customHeight="1" x14ac:dyDescent="0.3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5"/>
      <c r="M59" s="95"/>
      <c r="N59" s="94"/>
      <c r="O59" s="94"/>
      <c r="P59" s="94"/>
      <c r="Q59" s="94"/>
    </row>
    <row r="60" spans="1:17" ht="45" customHeight="1" x14ac:dyDescent="0.3">
      <c r="A60" s="94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5"/>
      <c r="M60" s="95"/>
      <c r="N60" s="94"/>
      <c r="O60" s="94"/>
      <c r="P60" s="94"/>
      <c r="Q60" s="94"/>
    </row>
    <row r="61" spans="1:17" ht="45" customHeight="1" x14ac:dyDescent="0.3">
      <c r="A61" s="94"/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5"/>
      <c r="M61" s="95"/>
      <c r="N61" s="94"/>
      <c r="O61" s="94"/>
      <c r="P61" s="94"/>
      <c r="Q61" s="94"/>
    </row>
    <row r="62" spans="1:17" ht="45" customHeight="1" x14ac:dyDescent="0.3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5"/>
      <c r="M62" s="95"/>
      <c r="N62" s="94"/>
      <c r="O62" s="94"/>
      <c r="P62" s="94"/>
      <c r="Q62" s="94"/>
    </row>
    <row r="63" spans="1:17" ht="45" customHeight="1" x14ac:dyDescent="0.3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5"/>
      <c r="M63" s="95"/>
      <c r="N63" s="94"/>
      <c r="O63" s="94"/>
      <c r="P63" s="94"/>
      <c r="Q63" s="94"/>
    </row>
    <row r="64" spans="1:17" ht="45" customHeight="1" x14ac:dyDescent="0.3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5"/>
      <c r="M64" s="95"/>
      <c r="N64" s="94"/>
      <c r="O64" s="94"/>
      <c r="P64" s="94"/>
      <c r="Q64" s="94"/>
    </row>
    <row r="65" spans="1:17" ht="45" customHeight="1" x14ac:dyDescent="0.3">
      <c r="A65" s="94"/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5"/>
      <c r="M65" s="95"/>
      <c r="N65" s="94"/>
      <c r="O65" s="94"/>
      <c r="P65" s="94"/>
      <c r="Q65" s="94"/>
    </row>
    <row r="66" spans="1:17" ht="45" customHeight="1" x14ac:dyDescent="0.3">
      <c r="A66" s="94"/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5"/>
      <c r="M66" s="95"/>
      <c r="N66" s="94"/>
      <c r="O66" s="94"/>
      <c r="P66" s="94"/>
      <c r="Q66" s="94"/>
    </row>
    <row r="67" spans="1:17" ht="45" customHeight="1" x14ac:dyDescent="0.3">
      <c r="A67" s="94"/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5"/>
      <c r="M67" s="95"/>
      <c r="N67" s="94"/>
      <c r="O67" s="94"/>
      <c r="P67" s="94"/>
      <c r="Q67" s="94"/>
    </row>
    <row r="68" spans="1:17" ht="45" customHeight="1" x14ac:dyDescent="0.3">
      <c r="A68" s="94"/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5"/>
      <c r="M68" s="95"/>
      <c r="N68" s="94"/>
      <c r="O68" s="94"/>
      <c r="P68" s="94"/>
      <c r="Q68" s="94"/>
    </row>
    <row r="69" spans="1:17" ht="45" customHeight="1" x14ac:dyDescent="0.3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5"/>
      <c r="M69" s="95"/>
      <c r="N69" s="94"/>
      <c r="O69" s="94"/>
      <c r="P69" s="94"/>
      <c r="Q69" s="94"/>
    </row>
    <row r="70" spans="1:17" ht="45" customHeight="1" x14ac:dyDescent="0.3">
      <c r="A70" s="94"/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5"/>
      <c r="M70" s="95"/>
      <c r="N70" s="94"/>
      <c r="O70" s="94"/>
      <c r="P70" s="94"/>
      <c r="Q70" s="94"/>
    </row>
    <row r="71" spans="1:17" ht="45" customHeight="1" x14ac:dyDescent="0.3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5"/>
      <c r="M71" s="95"/>
      <c r="N71" s="94"/>
      <c r="O71" s="94"/>
      <c r="P71" s="94"/>
      <c r="Q71" s="94"/>
    </row>
    <row r="72" spans="1:17" ht="45" customHeight="1" x14ac:dyDescent="0.3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5"/>
      <c r="M72" s="95"/>
      <c r="N72" s="94"/>
      <c r="O72" s="94"/>
      <c r="P72" s="94"/>
      <c r="Q72" s="94"/>
    </row>
    <row r="73" spans="1:17" ht="45" customHeight="1" x14ac:dyDescent="0.3">
      <c r="A73" s="94"/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5"/>
      <c r="M73" s="95"/>
      <c r="N73" s="94"/>
      <c r="O73" s="94"/>
      <c r="P73" s="94"/>
      <c r="Q73" s="94"/>
    </row>
    <row r="74" spans="1:17" ht="45" customHeight="1" x14ac:dyDescent="0.3">
      <c r="A74" s="94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5"/>
      <c r="M74" s="95"/>
      <c r="N74" s="94"/>
      <c r="O74" s="94"/>
      <c r="P74" s="94"/>
      <c r="Q74" s="94"/>
    </row>
    <row r="75" spans="1:17" ht="45" customHeight="1" x14ac:dyDescent="0.3">
      <c r="A75" s="94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5"/>
      <c r="M75" s="95"/>
      <c r="N75" s="94"/>
      <c r="O75" s="94"/>
      <c r="P75" s="94"/>
      <c r="Q75" s="94"/>
    </row>
    <row r="76" spans="1:17" ht="45" customHeight="1" x14ac:dyDescent="0.3">
      <c r="A76" s="94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5"/>
      <c r="M76" s="95"/>
      <c r="N76" s="94"/>
      <c r="O76" s="94"/>
      <c r="P76" s="94"/>
      <c r="Q76" s="94"/>
    </row>
    <row r="77" spans="1:17" ht="45" customHeight="1" x14ac:dyDescent="0.3">
      <c r="A77" s="94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5"/>
      <c r="M77" s="95"/>
      <c r="N77" s="94"/>
      <c r="O77" s="94"/>
      <c r="P77" s="94"/>
      <c r="Q77" s="94"/>
    </row>
    <row r="78" spans="1:17" ht="45" customHeight="1" x14ac:dyDescent="0.3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5"/>
      <c r="M78" s="95"/>
      <c r="N78" s="94"/>
      <c r="O78" s="94"/>
      <c r="P78" s="94"/>
      <c r="Q78" s="94"/>
    </row>
    <row r="79" spans="1:17" ht="45" customHeight="1" x14ac:dyDescent="0.3">
      <c r="A79" s="94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5"/>
      <c r="M79" s="95"/>
      <c r="N79" s="94"/>
      <c r="O79" s="94"/>
      <c r="P79" s="94"/>
      <c r="Q79" s="94"/>
    </row>
    <row r="80" spans="1:17" ht="45" customHeight="1" x14ac:dyDescent="0.3">
      <c r="A80" s="94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5"/>
      <c r="M80" s="95"/>
      <c r="N80" s="94"/>
      <c r="O80" s="94"/>
      <c r="P80" s="94"/>
      <c r="Q80" s="94"/>
    </row>
    <row r="81" spans="1:17" ht="45" customHeight="1" x14ac:dyDescent="0.3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5"/>
      <c r="M81" s="95"/>
      <c r="N81" s="94"/>
      <c r="O81" s="94"/>
      <c r="P81" s="94"/>
      <c r="Q81" s="94"/>
    </row>
    <row r="82" spans="1:17" ht="45" customHeight="1" x14ac:dyDescent="0.3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5"/>
      <c r="M82" s="95"/>
      <c r="N82" s="94"/>
      <c r="O82" s="94"/>
      <c r="P82" s="94"/>
      <c r="Q82" s="94"/>
    </row>
    <row r="83" spans="1:17" ht="45" customHeight="1" x14ac:dyDescent="0.3">
      <c r="A83" s="94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5"/>
      <c r="M83" s="95"/>
      <c r="N83" s="94"/>
      <c r="O83" s="94"/>
      <c r="P83" s="94"/>
      <c r="Q83" s="94"/>
    </row>
    <row r="84" spans="1:17" ht="45" customHeight="1" x14ac:dyDescent="0.3">
      <c r="A84" s="94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5"/>
      <c r="M84" s="95"/>
      <c r="N84" s="94"/>
      <c r="O84" s="94"/>
      <c r="P84" s="94"/>
      <c r="Q84" s="94"/>
    </row>
    <row r="85" spans="1:17" ht="45" customHeight="1" x14ac:dyDescent="0.3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5"/>
      <c r="M85" s="95"/>
      <c r="N85" s="94"/>
      <c r="O85" s="94"/>
      <c r="P85" s="94"/>
      <c r="Q85" s="94"/>
    </row>
    <row r="86" spans="1:17" ht="45" customHeight="1" x14ac:dyDescent="0.3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5"/>
      <c r="M86" s="95"/>
      <c r="N86" s="94"/>
      <c r="O86" s="94"/>
      <c r="P86" s="94"/>
      <c r="Q86" s="94"/>
    </row>
    <row r="87" spans="1:17" ht="45" customHeight="1" x14ac:dyDescent="0.3">
      <c r="A87" s="94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</row>
    <row r="88" spans="1:17" ht="45" customHeight="1" x14ac:dyDescent="0.3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</row>
    <row r="89" spans="1:17" ht="45" customHeight="1" x14ac:dyDescent="0.3">
      <c r="A89" s="94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</row>
    <row r="90" spans="1:17" ht="45" customHeight="1" x14ac:dyDescent="0.3">
      <c r="A90" s="94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1:17" ht="45" customHeight="1" x14ac:dyDescent="0.3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</row>
    <row r="92" spans="1:17" ht="45" customHeight="1" x14ac:dyDescent="0.3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</row>
    <row r="93" spans="1:17" ht="45" customHeight="1" x14ac:dyDescent="0.3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</row>
    <row r="94" spans="1:17" ht="45" customHeight="1" x14ac:dyDescent="0.3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</row>
    <row r="95" spans="1:17" ht="45" customHeight="1" x14ac:dyDescent="0.3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</row>
    <row r="96" spans="1:17" ht="45" customHeight="1" x14ac:dyDescent="0.3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</row>
    <row r="97" spans="1:17" ht="45" customHeight="1" x14ac:dyDescent="0.3">
      <c r="A97" s="94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</row>
    <row r="98" spans="1:17" ht="45" customHeight="1" x14ac:dyDescent="0.3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</row>
    <row r="99" spans="1:17" ht="45" customHeight="1" x14ac:dyDescent="0.3">
      <c r="A99" s="94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</row>
    <row r="100" spans="1:17" ht="45" customHeight="1" x14ac:dyDescent="0.3">
      <c r="A100" s="94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</row>
  </sheetData>
  <mergeCells count="12">
    <mergeCell ref="L22:Q22"/>
    <mergeCell ref="A19:A21"/>
    <mergeCell ref="L19:L21"/>
    <mergeCell ref="M19:M21"/>
    <mergeCell ref="A1:Q2"/>
    <mergeCell ref="A3:Q3"/>
    <mergeCell ref="B19:K20"/>
    <mergeCell ref="N20:N21"/>
    <mergeCell ref="O20:O21"/>
    <mergeCell ref="P20:P21"/>
    <mergeCell ref="Q20:Q21"/>
    <mergeCell ref="N19:Q19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opLeftCell="E10" zoomScaleNormal="100" workbookViewId="0">
      <selection activeCell="M41" sqref="M41"/>
    </sheetView>
  </sheetViews>
  <sheetFormatPr defaultColWidth="9.109375" defaultRowHeight="13.2" x14ac:dyDescent="0.25"/>
  <cols>
    <col min="1" max="1" width="13.109375" style="4" hidden="1" customWidth="1"/>
    <col min="2" max="3" width="9.109375" style="4" hidden="1" customWidth="1"/>
    <col min="4" max="4" width="33" style="4" hidden="1" customWidth="1"/>
    <col min="5" max="5" width="18.6640625" style="4" customWidth="1"/>
    <col min="6" max="6" width="50.6640625" style="4" customWidth="1"/>
    <col min="7" max="7" width="39.6640625" style="4" customWidth="1"/>
    <col min="8" max="8" width="7.6640625" style="4" customWidth="1"/>
    <col min="9" max="9" width="6" style="4" customWidth="1"/>
    <col min="10" max="10" width="6.44140625" style="4" customWidth="1"/>
    <col min="11" max="11" width="7" style="4" customWidth="1"/>
    <col min="12" max="12" width="6.6640625" style="4" customWidth="1"/>
    <col min="13" max="13" width="9.109375" style="4" customWidth="1"/>
    <col min="14" max="14" width="36.109375" style="4" customWidth="1"/>
    <col min="15" max="15" width="9.109375" style="4"/>
    <col min="16" max="17" width="9.109375" style="11"/>
    <col min="18" max="16384" width="9.109375" style="4"/>
  </cols>
  <sheetData>
    <row r="1" spans="1:14" ht="12.75" customHeight="1" x14ac:dyDescent="0.25">
      <c r="A1" s="1" t="s">
        <v>0</v>
      </c>
      <c r="B1" s="2"/>
      <c r="C1" s="2"/>
      <c r="D1" s="3" t="s">
        <v>1</v>
      </c>
      <c r="E1" s="163" t="str">
        <f>contact!B6</f>
        <v>University of Central Florida</v>
      </c>
      <c r="F1" s="149"/>
      <c r="G1" s="149"/>
      <c r="H1" s="149"/>
      <c r="I1" s="149"/>
      <c r="J1" s="149"/>
      <c r="K1" s="149"/>
      <c r="L1" s="149"/>
      <c r="M1" s="149"/>
      <c r="N1" s="149"/>
    </row>
    <row r="2" spans="1:14" ht="12.75" customHeight="1" x14ac:dyDescent="0.25">
      <c r="B2" s="5"/>
      <c r="C2" s="5"/>
      <c r="D2" s="6" t="s">
        <v>2</v>
      </c>
      <c r="E2" s="163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4.25" customHeight="1" x14ac:dyDescent="0.25">
      <c r="A3" s="5"/>
      <c r="B3" s="5"/>
      <c r="C3" s="5"/>
      <c r="D3" s="5"/>
      <c r="E3" s="143" t="s">
        <v>48</v>
      </c>
      <c r="F3" s="143"/>
      <c r="G3" s="143"/>
      <c r="H3" s="143"/>
      <c r="I3" s="143"/>
      <c r="J3" s="143"/>
      <c r="K3" s="143"/>
      <c r="L3" s="143"/>
      <c r="M3" s="143"/>
      <c r="N3" s="143"/>
    </row>
    <row r="4" spans="1:14" ht="14.25" customHeight="1" x14ac:dyDescent="0.25">
      <c r="B4" s="5"/>
      <c r="C4" s="5" t="s">
        <v>4</v>
      </c>
      <c r="D4" s="6" t="s">
        <v>2</v>
      </c>
      <c r="E4" s="10"/>
      <c r="F4" s="10"/>
      <c r="G4" s="10"/>
      <c r="H4" s="10"/>
      <c r="I4" s="10"/>
      <c r="J4" s="10"/>
      <c r="K4" s="10"/>
      <c r="L4" s="10"/>
      <c r="M4" s="10"/>
    </row>
    <row r="5" spans="1:14" ht="14.25" customHeight="1" x14ac:dyDescent="0.25">
      <c r="A5" s="11"/>
      <c r="B5" s="11"/>
      <c r="C5" s="11"/>
      <c r="D5" s="5"/>
      <c r="E5" s="25" t="s">
        <v>106</v>
      </c>
      <c r="F5" s="23"/>
      <c r="G5" s="113" t="s">
        <v>186</v>
      </c>
      <c r="H5" s="55"/>
      <c r="I5" s="55"/>
      <c r="J5" s="55"/>
      <c r="K5" s="58"/>
      <c r="L5" s="58"/>
      <c r="M5" s="58"/>
      <c r="N5" s="58"/>
    </row>
    <row r="6" spans="1:14" ht="14.25" customHeight="1" x14ac:dyDescent="0.25">
      <c r="A6" s="1"/>
      <c r="B6" s="5"/>
      <c r="C6" s="5"/>
      <c r="D6" s="6" t="s">
        <v>7</v>
      </c>
      <c r="E6" s="10"/>
      <c r="F6" s="10"/>
      <c r="G6" s="10"/>
      <c r="H6" s="10"/>
      <c r="I6" s="10"/>
      <c r="J6" s="10"/>
      <c r="K6" s="10"/>
      <c r="L6" s="10"/>
      <c r="M6" s="10"/>
    </row>
    <row r="7" spans="1:14" ht="31.5" customHeight="1" thickBot="1" x14ac:dyDescent="0.3">
      <c r="A7" s="1"/>
      <c r="B7" s="5"/>
      <c r="C7" s="5"/>
      <c r="D7" s="5" t="s">
        <v>8</v>
      </c>
      <c r="E7" s="42" t="s">
        <v>9</v>
      </c>
      <c r="F7" s="43"/>
      <c r="G7" s="42" t="s">
        <v>96</v>
      </c>
      <c r="H7" s="42" t="s">
        <v>49</v>
      </c>
      <c r="I7" s="42" t="s">
        <v>85</v>
      </c>
      <c r="J7" s="42" t="s">
        <v>86</v>
      </c>
      <c r="K7" s="42" t="s">
        <v>87</v>
      </c>
      <c r="L7" s="42" t="s">
        <v>100</v>
      </c>
      <c r="M7" s="42" t="s">
        <v>10</v>
      </c>
      <c r="N7" s="42" t="s">
        <v>99</v>
      </c>
    </row>
    <row r="8" spans="1:14" ht="14.25" customHeight="1" thickTop="1" thickBot="1" x14ac:dyDescent="0.3">
      <c r="A8" s="7"/>
      <c r="B8" s="8"/>
      <c r="C8" s="8"/>
      <c r="D8" s="8" t="s">
        <v>11</v>
      </c>
      <c r="E8" s="38" t="s">
        <v>12</v>
      </c>
      <c r="F8" s="38" t="s">
        <v>13</v>
      </c>
      <c r="G8" s="39" t="s">
        <v>50</v>
      </c>
      <c r="H8" s="40">
        <v>0</v>
      </c>
      <c r="I8" s="59"/>
      <c r="J8" s="60"/>
      <c r="K8" s="61"/>
      <c r="L8" s="177">
        <v>10</v>
      </c>
      <c r="M8" s="179">
        <f>MIN(K12+K15,L8)</f>
        <v>3.0562837084576215</v>
      </c>
      <c r="N8" s="41"/>
    </row>
    <row r="9" spans="1:14" ht="14.25" customHeight="1" x14ac:dyDescent="0.25">
      <c r="A9" s="5"/>
      <c r="B9" s="5"/>
      <c r="C9" s="5"/>
      <c r="D9" s="5"/>
      <c r="E9" s="34"/>
      <c r="F9" s="34" t="s">
        <v>54</v>
      </c>
      <c r="G9" s="36" t="s">
        <v>84</v>
      </c>
      <c r="H9" s="13">
        <v>0</v>
      </c>
      <c r="I9" s="62"/>
      <c r="J9" s="63"/>
      <c r="K9" s="64"/>
      <c r="L9" s="178"/>
      <c r="M9" s="175"/>
      <c r="N9" s="16"/>
    </row>
    <row r="10" spans="1:14" ht="14.25" customHeight="1" x14ac:dyDescent="0.25">
      <c r="A10" s="5"/>
      <c r="B10" s="5"/>
      <c r="C10" s="5"/>
      <c r="D10" s="5"/>
      <c r="E10" s="34"/>
      <c r="F10" s="34" t="s">
        <v>56</v>
      </c>
      <c r="G10" s="36" t="s">
        <v>57</v>
      </c>
      <c r="H10" s="13">
        <v>598</v>
      </c>
      <c r="I10" s="62"/>
      <c r="J10" s="63"/>
      <c r="K10" s="64"/>
      <c r="L10" s="178"/>
      <c r="M10" s="175"/>
      <c r="N10" s="16"/>
    </row>
    <row r="11" spans="1:14" ht="14.25" customHeight="1" x14ac:dyDescent="0.25">
      <c r="A11" s="5"/>
      <c r="B11" s="5"/>
      <c r="C11" s="5"/>
      <c r="D11" s="5"/>
      <c r="E11" s="34"/>
      <c r="F11" s="34" t="s">
        <v>55</v>
      </c>
      <c r="G11" s="36" t="s">
        <v>58</v>
      </c>
      <c r="H11" s="13">
        <v>80</v>
      </c>
      <c r="I11" s="62"/>
      <c r="J11" s="63"/>
      <c r="K11" s="64"/>
      <c r="L11" s="178"/>
      <c r="M11" s="175"/>
      <c r="N11" s="16"/>
    </row>
    <row r="12" spans="1:14" ht="14.25" customHeight="1" x14ac:dyDescent="0.25">
      <c r="A12" s="5"/>
      <c r="B12" s="5"/>
      <c r="C12" s="5"/>
      <c r="D12" s="5"/>
      <c r="E12" s="34"/>
      <c r="F12" s="37" t="s">
        <v>63</v>
      </c>
      <c r="G12" s="36" t="s">
        <v>64</v>
      </c>
      <c r="H12" s="24" t="s">
        <v>62</v>
      </c>
      <c r="I12" s="65">
        <f>IF(H10&lt;&gt;0,H11/H10,0)</f>
        <v>0.13377926421404682</v>
      </c>
      <c r="J12" s="66">
        <v>5</v>
      </c>
      <c r="K12" s="64">
        <f>I12*J12</f>
        <v>0.66889632107023411</v>
      </c>
      <c r="L12" s="178"/>
      <c r="M12" s="175"/>
      <c r="N12" s="16"/>
    </row>
    <row r="13" spans="1:14" ht="14.25" customHeight="1" x14ac:dyDescent="0.25">
      <c r="A13" s="5"/>
      <c r="B13" s="5"/>
      <c r="C13" s="5"/>
      <c r="D13" s="5"/>
      <c r="E13" s="34"/>
      <c r="F13" s="34" t="s">
        <v>59</v>
      </c>
      <c r="G13" s="36" t="s">
        <v>57</v>
      </c>
      <c r="H13" s="13">
        <v>111</v>
      </c>
      <c r="I13" s="62"/>
      <c r="J13" s="63"/>
      <c r="K13" s="64"/>
      <c r="L13" s="178"/>
      <c r="M13" s="175"/>
      <c r="N13" s="16"/>
    </row>
    <row r="14" spans="1:14" ht="14.25" customHeight="1" x14ac:dyDescent="0.25">
      <c r="A14" s="5"/>
      <c r="B14" s="5"/>
      <c r="C14" s="5"/>
      <c r="D14" s="5"/>
      <c r="E14" s="34"/>
      <c r="F14" s="34" t="s">
        <v>60</v>
      </c>
      <c r="G14" s="36" t="s">
        <v>57</v>
      </c>
      <c r="H14" s="13">
        <v>53</v>
      </c>
      <c r="I14" s="62"/>
      <c r="J14" s="63"/>
      <c r="K14" s="64"/>
      <c r="L14" s="178"/>
      <c r="M14" s="175"/>
      <c r="N14" s="16"/>
    </row>
    <row r="15" spans="1:14" ht="14.25" customHeight="1" x14ac:dyDescent="0.25">
      <c r="A15" s="5"/>
      <c r="B15" s="5"/>
      <c r="C15" s="5"/>
      <c r="D15" s="5"/>
      <c r="E15" s="34"/>
      <c r="F15" s="37" t="s">
        <v>65</v>
      </c>
      <c r="G15" s="36" t="s">
        <v>66</v>
      </c>
      <c r="H15" s="24" t="s">
        <v>62</v>
      </c>
      <c r="I15" s="65">
        <f>IF(H13&lt;&gt;0,H14/H13,0)</f>
        <v>0.47747747747747749</v>
      </c>
      <c r="J15" s="66">
        <v>5</v>
      </c>
      <c r="K15" s="64">
        <f>I15*J15</f>
        <v>2.3873873873873874</v>
      </c>
      <c r="L15" s="178"/>
      <c r="M15" s="175"/>
      <c r="N15" s="16"/>
    </row>
    <row r="16" spans="1:14" ht="14.25" customHeight="1" x14ac:dyDescent="0.25">
      <c r="A16" s="14"/>
      <c r="B16" s="5"/>
      <c r="C16" s="5" t="s">
        <v>14</v>
      </c>
      <c r="D16" s="5" t="s">
        <v>2</v>
      </c>
      <c r="E16" s="34" t="s">
        <v>67</v>
      </c>
      <c r="F16" s="34"/>
      <c r="G16" s="35" t="s">
        <v>15</v>
      </c>
      <c r="H16" s="15">
        <v>9</v>
      </c>
      <c r="I16" s="62"/>
      <c r="J16" s="63">
        <v>1</v>
      </c>
      <c r="K16" s="64">
        <f>H16*J16</f>
        <v>9</v>
      </c>
      <c r="L16" s="67">
        <v>10</v>
      </c>
      <c r="M16" s="64">
        <f>MIN(K16,L16)</f>
        <v>9</v>
      </c>
      <c r="N16" s="16"/>
    </row>
    <row r="17" spans="1:17" ht="14.25" customHeight="1" thickBot="1" x14ac:dyDescent="0.3">
      <c r="A17" s="7"/>
      <c r="B17" s="8"/>
      <c r="C17" s="8" t="s">
        <v>5</v>
      </c>
      <c r="D17" s="8" t="s">
        <v>3</v>
      </c>
      <c r="E17" s="34" t="s">
        <v>68</v>
      </c>
      <c r="F17" s="34"/>
      <c r="G17" s="35" t="s">
        <v>15</v>
      </c>
      <c r="H17" s="15">
        <v>1</v>
      </c>
      <c r="I17" s="62"/>
      <c r="J17" s="63">
        <v>1</v>
      </c>
      <c r="K17" s="64">
        <f t="shared" ref="K17:K20" si="0">H17*J17</f>
        <v>1</v>
      </c>
      <c r="L17" s="67">
        <v>6</v>
      </c>
      <c r="M17" s="64">
        <f t="shared" ref="M17:M20" si="1">MIN(K17,L17)</f>
        <v>1</v>
      </c>
      <c r="N17" s="16"/>
    </row>
    <row r="18" spans="1:17" ht="14.25" customHeight="1" x14ac:dyDescent="0.25">
      <c r="A18" s="1" t="s">
        <v>16</v>
      </c>
      <c r="B18" s="5"/>
      <c r="C18" s="5"/>
      <c r="D18" s="2" t="s">
        <v>1</v>
      </c>
      <c r="E18" s="34" t="s">
        <v>69</v>
      </c>
      <c r="F18" s="34"/>
      <c r="G18" s="35" t="s">
        <v>15</v>
      </c>
      <c r="H18" s="15">
        <v>1</v>
      </c>
      <c r="I18" s="62"/>
      <c r="J18" s="63">
        <v>1</v>
      </c>
      <c r="K18" s="64">
        <f t="shared" si="0"/>
        <v>1</v>
      </c>
      <c r="L18" s="67">
        <v>3</v>
      </c>
      <c r="M18" s="64">
        <f t="shared" si="1"/>
        <v>1</v>
      </c>
      <c r="N18" s="122" t="s">
        <v>514</v>
      </c>
    </row>
    <row r="19" spans="1:17" ht="26.4" x14ac:dyDescent="0.25">
      <c r="A19" s="1"/>
      <c r="B19" s="5"/>
      <c r="C19" s="5" t="s">
        <v>17</v>
      </c>
      <c r="D19" s="5" t="s">
        <v>2</v>
      </c>
      <c r="E19" s="34" t="s">
        <v>70</v>
      </c>
      <c r="F19" s="34"/>
      <c r="G19" s="35" t="s">
        <v>15</v>
      </c>
      <c r="H19" s="15">
        <v>4</v>
      </c>
      <c r="I19" s="62"/>
      <c r="J19" s="63">
        <v>1</v>
      </c>
      <c r="K19" s="64">
        <f t="shared" si="0"/>
        <v>4</v>
      </c>
      <c r="L19" s="67">
        <v>6</v>
      </c>
      <c r="M19" s="64">
        <f t="shared" si="1"/>
        <v>4</v>
      </c>
      <c r="N19" s="123" t="s">
        <v>519</v>
      </c>
    </row>
    <row r="20" spans="1:17" ht="14.25" customHeight="1" thickBot="1" x14ac:dyDescent="0.3">
      <c r="A20" s="7"/>
      <c r="B20" s="8"/>
      <c r="C20" s="8" t="s">
        <v>5</v>
      </c>
      <c r="D20" s="8" t="s">
        <v>3</v>
      </c>
      <c r="E20" s="34" t="s">
        <v>71</v>
      </c>
      <c r="F20" s="34"/>
      <c r="G20" s="35" t="s">
        <v>15</v>
      </c>
      <c r="H20" s="15">
        <v>7</v>
      </c>
      <c r="I20" s="62"/>
      <c r="J20" s="63">
        <v>1</v>
      </c>
      <c r="K20" s="64">
        <f t="shared" si="0"/>
        <v>7</v>
      </c>
      <c r="L20" s="67">
        <v>2</v>
      </c>
      <c r="M20" s="64">
        <f t="shared" si="1"/>
        <v>2</v>
      </c>
      <c r="N20" s="16"/>
    </row>
    <row r="21" spans="1:17" ht="14.25" customHeight="1" x14ac:dyDescent="0.25">
      <c r="A21" s="1"/>
      <c r="B21" s="5"/>
      <c r="C21" s="5"/>
      <c r="D21" s="5"/>
      <c r="E21" s="34" t="s">
        <v>72</v>
      </c>
      <c r="F21" s="34" t="s">
        <v>91</v>
      </c>
      <c r="G21" s="35" t="s">
        <v>73</v>
      </c>
      <c r="H21" s="15">
        <v>33</v>
      </c>
      <c r="I21" s="62"/>
      <c r="J21" s="63"/>
      <c r="K21" s="64"/>
      <c r="L21" s="178">
        <v>5</v>
      </c>
      <c r="M21" s="175">
        <f>MIN(K22,L21)</f>
        <v>1.4864864864864866</v>
      </c>
      <c r="N21" s="16"/>
    </row>
    <row r="22" spans="1:17" ht="14.25" customHeight="1" x14ac:dyDescent="0.25">
      <c r="A22" s="1"/>
      <c r="B22" s="5"/>
      <c r="C22" s="5"/>
      <c r="D22" s="5"/>
      <c r="E22" s="34"/>
      <c r="F22" s="37" t="s">
        <v>74</v>
      </c>
      <c r="G22" s="35" t="s">
        <v>75</v>
      </c>
      <c r="H22" s="24" t="s">
        <v>62</v>
      </c>
      <c r="I22" s="65">
        <f>IF(H13&lt;&gt;0,H21/H13,0)</f>
        <v>0.29729729729729731</v>
      </c>
      <c r="J22" s="63">
        <v>5</v>
      </c>
      <c r="K22" s="64">
        <f>I22*J22</f>
        <v>1.4864864864864866</v>
      </c>
      <c r="L22" s="178"/>
      <c r="M22" s="175"/>
      <c r="N22" s="16"/>
    </row>
    <row r="23" spans="1:17" ht="14.25" customHeight="1" x14ac:dyDescent="0.25">
      <c r="A23" s="1"/>
      <c r="B23" s="5"/>
      <c r="C23" s="5" t="s">
        <v>18</v>
      </c>
      <c r="D23" s="5" t="s">
        <v>2</v>
      </c>
      <c r="E23" s="34" t="s">
        <v>88</v>
      </c>
      <c r="F23" s="34"/>
      <c r="G23" s="35" t="s">
        <v>50</v>
      </c>
      <c r="H23" s="15">
        <v>0</v>
      </c>
      <c r="I23" s="62"/>
      <c r="J23" s="63">
        <v>4</v>
      </c>
      <c r="K23" s="68">
        <f>H23*J23</f>
        <v>0</v>
      </c>
      <c r="L23" s="67">
        <v>4</v>
      </c>
      <c r="M23" s="64">
        <f t="shared" ref="M23:M27" si="2">MIN(K23,L23)</f>
        <v>0</v>
      </c>
      <c r="N23" s="16"/>
    </row>
    <row r="24" spans="1:17" ht="14.25" customHeight="1" thickBot="1" x14ac:dyDescent="0.3">
      <c r="A24" s="7"/>
      <c r="B24" s="8"/>
      <c r="C24" s="8" t="s">
        <v>5</v>
      </c>
      <c r="D24" s="8" t="s">
        <v>3</v>
      </c>
      <c r="E24" s="34" t="s">
        <v>89</v>
      </c>
      <c r="F24" s="34"/>
      <c r="G24" s="35" t="s">
        <v>95</v>
      </c>
      <c r="H24" s="15">
        <v>8</v>
      </c>
      <c r="I24" s="62"/>
      <c r="J24" s="63">
        <v>0.5</v>
      </c>
      <c r="K24" s="68">
        <f t="shared" ref="K24:K35" si="3">H24*J24</f>
        <v>4</v>
      </c>
      <c r="L24" s="67">
        <v>9</v>
      </c>
      <c r="M24" s="64">
        <f t="shared" si="2"/>
        <v>4</v>
      </c>
      <c r="N24" s="16"/>
    </row>
    <row r="25" spans="1:17" ht="14.25" customHeight="1" x14ac:dyDescent="0.25">
      <c r="A25" s="1" t="s">
        <v>20</v>
      </c>
      <c r="B25" s="5"/>
      <c r="C25" s="5"/>
      <c r="D25" s="2" t="s">
        <v>1</v>
      </c>
      <c r="E25" s="34" t="s">
        <v>90</v>
      </c>
      <c r="F25" s="34"/>
      <c r="G25" s="35" t="s">
        <v>19</v>
      </c>
      <c r="H25" s="15">
        <v>43</v>
      </c>
      <c r="I25" s="62"/>
      <c r="J25" s="63">
        <v>2</v>
      </c>
      <c r="K25" s="68">
        <f t="shared" si="3"/>
        <v>86</v>
      </c>
      <c r="L25" s="67">
        <v>10</v>
      </c>
      <c r="M25" s="64">
        <f t="shared" si="2"/>
        <v>10</v>
      </c>
      <c r="N25" s="122" t="s">
        <v>476</v>
      </c>
    </row>
    <row r="26" spans="1:17" ht="14.25" customHeight="1" x14ac:dyDescent="0.25">
      <c r="A26" s="1"/>
      <c r="B26" s="5"/>
      <c r="C26" s="5" t="s">
        <v>18</v>
      </c>
      <c r="D26" s="5" t="s">
        <v>2</v>
      </c>
      <c r="E26" s="180" t="s">
        <v>92</v>
      </c>
      <c r="F26" s="180"/>
      <c r="G26" s="35" t="s">
        <v>93</v>
      </c>
      <c r="H26" s="15">
        <v>2</v>
      </c>
      <c r="I26" s="62"/>
      <c r="J26" s="63">
        <v>6</v>
      </c>
      <c r="K26" s="68">
        <f t="shared" si="3"/>
        <v>12</v>
      </c>
      <c r="L26" s="67">
        <v>6</v>
      </c>
      <c r="M26" s="64">
        <f t="shared" si="2"/>
        <v>6</v>
      </c>
      <c r="N26" s="16"/>
    </row>
    <row r="27" spans="1:17" ht="14.25" customHeight="1" x14ac:dyDescent="0.25">
      <c r="A27" s="1"/>
      <c r="B27" s="5"/>
      <c r="C27" s="5"/>
      <c r="D27" s="5"/>
      <c r="E27" s="180"/>
      <c r="F27" s="180"/>
      <c r="G27" s="35" t="s">
        <v>94</v>
      </c>
      <c r="H27" s="15">
        <v>0</v>
      </c>
      <c r="I27" s="62"/>
      <c r="J27" s="63">
        <v>2</v>
      </c>
      <c r="K27" s="68">
        <f t="shared" si="3"/>
        <v>0</v>
      </c>
      <c r="L27" s="67">
        <v>2</v>
      </c>
      <c r="M27" s="64">
        <f t="shared" si="2"/>
        <v>0</v>
      </c>
      <c r="N27" s="16"/>
    </row>
    <row r="28" spans="1:17" ht="14.25" customHeight="1" thickBot="1" x14ac:dyDescent="0.3">
      <c r="A28" s="7"/>
      <c r="B28" s="8"/>
      <c r="C28" s="8" t="s">
        <v>5</v>
      </c>
      <c r="D28" s="8" t="s">
        <v>3</v>
      </c>
      <c r="E28" s="180" t="s">
        <v>61</v>
      </c>
      <c r="F28" s="34" t="s">
        <v>102</v>
      </c>
      <c r="G28" s="35" t="s">
        <v>50</v>
      </c>
      <c r="H28" s="15">
        <v>1</v>
      </c>
      <c r="I28" s="62"/>
      <c r="J28" s="63">
        <v>2</v>
      </c>
      <c r="K28" s="68">
        <f t="shared" si="3"/>
        <v>2</v>
      </c>
      <c r="L28" s="178">
        <v>2</v>
      </c>
      <c r="M28" s="175">
        <f>MIN(K28+K29,L28)</f>
        <v>2</v>
      </c>
      <c r="N28" s="16"/>
    </row>
    <row r="29" spans="1:17" ht="14.25" customHeight="1" thickBot="1" x14ac:dyDescent="0.35">
      <c r="A29" s="11"/>
      <c r="B29" s="11"/>
      <c r="C29" s="11"/>
      <c r="D29" s="11"/>
      <c r="E29" s="180"/>
      <c r="F29" s="34" t="s">
        <v>51</v>
      </c>
      <c r="G29" s="35" t="s">
        <v>50</v>
      </c>
      <c r="H29" s="15">
        <v>1</v>
      </c>
      <c r="I29" s="62"/>
      <c r="J29" s="63">
        <v>2</v>
      </c>
      <c r="K29" s="68">
        <f t="shared" si="3"/>
        <v>2</v>
      </c>
      <c r="L29" s="178"/>
      <c r="M29" s="175"/>
      <c r="N29" s="117" t="s">
        <v>210</v>
      </c>
      <c r="P29" s="17"/>
    </row>
    <row r="30" spans="1:17" ht="14.25" customHeight="1" x14ac:dyDescent="0.25">
      <c r="A30" s="9" t="s">
        <v>21</v>
      </c>
      <c r="B30" s="2"/>
      <c r="C30" s="2"/>
      <c r="D30" s="2" t="s">
        <v>6</v>
      </c>
      <c r="E30" s="34" t="s">
        <v>22</v>
      </c>
      <c r="F30" s="34"/>
      <c r="G30" s="35" t="s">
        <v>23</v>
      </c>
      <c r="H30" s="15">
        <v>1</v>
      </c>
      <c r="I30" s="62"/>
      <c r="J30" s="63">
        <v>2</v>
      </c>
      <c r="K30" s="68">
        <f t="shared" si="3"/>
        <v>2</v>
      </c>
      <c r="L30" s="67">
        <v>6</v>
      </c>
      <c r="M30" s="64">
        <f t="shared" ref="M30:M33" si="4">MIN(K30,L30)</f>
        <v>2</v>
      </c>
      <c r="N30" s="16"/>
      <c r="P30" s="17"/>
      <c r="Q30" s="17"/>
    </row>
    <row r="31" spans="1:17" ht="14.25" customHeight="1" x14ac:dyDescent="0.25">
      <c r="A31" s="1"/>
      <c r="B31" s="5"/>
      <c r="C31" s="5" t="s">
        <v>24</v>
      </c>
      <c r="D31" s="5" t="s">
        <v>25</v>
      </c>
      <c r="E31" s="34" t="s">
        <v>26</v>
      </c>
      <c r="F31" s="34"/>
      <c r="G31" s="35" t="s">
        <v>50</v>
      </c>
      <c r="H31" s="15">
        <v>0</v>
      </c>
      <c r="I31" s="69"/>
      <c r="J31" s="70">
        <v>3</v>
      </c>
      <c r="K31" s="68">
        <f t="shared" si="3"/>
        <v>0</v>
      </c>
      <c r="L31" s="67">
        <v>3</v>
      </c>
      <c r="M31" s="64">
        <f t="shared" si="4"/>
        <v>0</v>
      </c>
      <c r="N31" s="16"/>
      <c r="P31" s="17"/>
      <c r="Q31" s="17"/>
    </row>
    <row r="32" spans="1:17" ht="14.25" customHeight="1" x14ac:dyDescent="0.25">
      <c r="A32" s="1"/>
      <c r="B32" s="5"/>
      <c r="C32" s="5"/>
      <c r="D32" s="5" t="s">
        <v>27</v>
      </c>
      <c r="E32" s="34" t="s">
        <v>97</v>
      </c>
      <c r="F32" s="34"/>
      <c r="G32" s="35" t="s">
        <v>28</v>
      </c>
      <c r="H32" s="15">
        <v>1</v>
      </c>
      <c r="I32" s="69"/>
      <c r="J32" s="70">
        <v>1</v>
      </c>
      <c r="K32" s="68">
        <f t="shared" si="3"/>
        <v>1</v>
      </c>
      <c r="L32" s="67">
        <v>2</v>
      </c>
      <c r="M32" s="64">
        <f t="shared" si="4"/>
        <v>1</v>
      </c>
      <c r="N32" s="56" t="s">
        <v>477</v>
      </c>
      <c r="P32" s="17"/>
      <c r="Q32" s="17"/>
    </row>
    <row r="33" spans="1:17" ht="27" thickBot="1" x14ac:dyDescent="0.3">
      <c r="A33" s="7"/>
      <c r="B33" s="8"/>
      <c r="C33" s="8"/>
      <c r="D33" s="8" t="s">
        <v>11</v>
      </c>
      <c r="E33" s="34" t="s">
        <v>98</v>
      </c>
      <c r="F33" s="34"/>
      <c r="G33" s="35" t="s">
        <v>29</v>
      </c>
      <c r="H33" s="15">
        <v>2</v>
      </c>
      <c r="I33" s="69"/>
      <c r="J33" s="70">
        <v>1</v>
      </c>
      <c r="K33" s="68">
        <f t="shared" si="3"/>
        <v>2</v>
      </c>
      <c r="L33" s="67">
        <v>2</v>
      </c>
      <c r="M33" s="64">
        <f t="shared" si="4"/>
        <v>2</v>
      </c>
      <c r="N33" s="123" t="s">
        <v>478</v>
      </c>
      <c r="P33" s="17"/>
      <c r="Q33" s="17"/>
    </row>
    <row r="34" spans="1:17" ht="14.25" customHeight="1" x14ac:dyDescent="0.25">
      <c r="A34" s="5"/>
      <c r="B34" s="5"/>
      <c r="C34" s="5"/>
      <c r="D34" s="5"/>
      <c r="E34" s="180" t="s">
        <v>101</v>
      </c>
      <c r="F34" s="180"/>
      <c r="G34" s="35" t="s">
        <v>52</v>
      </c>
      <c r="H34" s="15">
        <v>1</v>
      </c>
      <c r="I34" s="69"/>
      <c r="J34" s="70">
        <v>1</v>
      </c>
      <c r="K34" s="68">
        <f t="shared" si="3"/>
        <v>1</v>
      </c>
      <c r="L34" s="178">
        <v>2</v>
      </c>
      <c r="M34" s="175">
        <f>MIN(K34+K35,L16)</f>
        <v>1</v>
      </c>
      <c r="N34" s="56" t="s">
        <v>515</v>
      </c>
      <c r="P34" s="17"/>
      <c r="Q34" s="17"/>
    </row>
    <row r="35" spans="1:17" ht="14.25" customHeight="1" thickBot="1" x14ac:dyDescent="0.3">
      <c r="A35" s="11"/>
      <c r="B35" s="11"/>
      <c r="C35" s="11"/>
      <c r="D35" s="11"/>
      <c r="E35" s="181"/>
      <c r="F35" s="181"/>
      <c r="G35" s="47" t="s">
        <v>53</v>
      </c>
      <c r="H35" s="48">
        <v>0</v>
      </c>
      <c r="I35" s="71"/>
      <c r="J35" s="72">
        <v>1</v>
      </c>
      <c r="K35" s="73">
        <f t="shared" si="3"/>
        <v>0</v>
      </c>
      <c r="L35" s="190"/>
      <c r="M35" s="176"/>
      <c r="N35" s="57"/>
      <c r="P35" s="17"/>
      <c r="Q35" s="17"/>
    </row>
    <row r="36" spans="1:17" ht="14.25" customHeight="1" thickTop="1" x14ac:dyDescent="0.25">
      <c r="A36" s="11"/>
      <c r="B36" s="11"/>
      <c r="C36" s="11"/>
      <c r="D36" s="11"/>
      <c r="E36" s="182" t="s">
        <v>103</v>
      </c>
      <c r="F36" s="182"/>
      <c r="G36" s="184" t="s">
        <v>87</v>
      </c>
      <c r="H36" s="185"/>
      <c r="I36" s="185"/>
      <c r="J36" s="185"/>
      <c r="K36" s="186"/>
      <c r="L36" s="49">
        <f>SUM(L8:L34)</f>
        <v>90</v>
      </c>
      <c r="M36" s="50">
        <f>SUM(M8:M34)</f>
        <v>49.542770194944111</v>
      </c>
      <c r="N36" s="19"/>
      <c r="P36" s="17"/>
      <c r="Q36" s="17"/>
    </row>
    <row r="37" spans="1:17" ht="14.25" customHeight="1" x14ac:dyDescent="0.25">
      <c r="A37" s="18" t="s">
        <v>30</v>
      </c>
      <c r="B37" s="11"/>
      <c r="C37" s="11"/>
      <c r="E37" s="183" t="s">
        <v>107</v>
      </c>
      <c r="F37" s="183"/>
      <c r="G37" s="187" t="s">
        <v>104</v>
      </c>
      <c r="H37" s="188"/>
      <c r="I37" s="188"/>
      <c r="J37" s="189"/>
      <c r="K37" s="52">
        <v>70</v>
      </c>
      <c r="L37" s="51">
        <f>IF(H8=1,85,90)</f>
        <v>90</v>
      </c>
      <c r="M37" s="44">
        <f>MIN(K37*M36/L37)</f>
        <v>38.533265707178757</v>
      </c>
      <c r="N37" s="19"/>
      <c r="P37" s="17"/>
      <c r="Q37" s="17"/>
    </row>
    <row r="38" spans="1:17" ht="14.25" customHeight="1" x14ac:dyDescent="0.25">
      <c r="A38" s="11" t="s">
        <v>39</v>
      </c>
      <c r="B38" s="11"/>
      <c r="C38" s="11"/>
      <c r="E38" s="20"/>
      <c r="F38" s="20"/>
      <c r="G38" s="20"/>
      <c r="H38" s="20"/>
      <c r="I38" s="20"/>
      <c r="J38" s="20"/>
      <c r="K38" s="20"/>
      <c r="L38" s="20"/>
      <c r="M38" s="20"/>
      <c r="N38" s="19"/>
    </row>
    <row r="39" spans="1:17" ht="14.25" customHeight="1" x14ac:dyDescent="0.25">
      <c r="A39" s="5" t="s">
        <v>31</v>
      </c>
      <c r="B39" s="11"/>
      <c r="C39" s="11"/>
      <c r="E39" s="20"/>
      <c r="F39" s="20"/>
      <c r="G39" s="20"/>
      <c r="H39" s="20"/>
      <c r="I39" s="20"/>
      <c r="J39" s="20"/>
      <c r="K39" s="20"/>
      <c r="L39" s="20"/>
      <c r="M39" s="20"/>
      <c r="N39" s="19"/>
    </row>
    <row r="40" spans="1:17" ht="14.25" customHeight="1" x14ac:dyDescent="0.25">
      <c r="A40" s="5" t="s">
        <v>32</v>
      </c>
      <c r="B40" s="11"/>
      <c r="C40" s="11"/>
      <c r="E40" s="45" t="s">
        <v>43</v>
      </c>
      <c r="F40" s="45" t="s">
        <v>191</v>
      </c>
      <c r="G40" s="45"/>
      <c r="H40" s="45"/>
      <c r="I40" s="45"/>
      <c r="J40" s="45"/>
      <c r="K40" s="45"/>
      <c r="L40" s="45" t="s">
        <v>44</v>
      </c>
      <c r="M40" s="46">
        <v>42022</v>
      </c>
      <c r="N40" s="19"/>
    </row>
    <row r="41" spans="1:17" x14ac:dyDescent="0.25">
      <c r="A41" s="12" t="s">
        <v>33</v>
      </c>
      <c r="B41" s="11"/>
      <c r="C41" s="11"/>
    </row>
    <row r="42" spans="1:17" x14ac:dyDescent="0.25">
      <c r="A42" s="12" t="s">
        <v>34</v>
      </c>
      <c r="B42" s="11"/>
      <c r="C42" s="11"/>
    </row>
    <row r="43" spans="1:17" x14ac:dyDescent="0.25">
      <c r="A43" s="5" t="s">
        <v>31</v>
      </c>
      <c r="B43" s="11"/>
      <c r="C43" s="11"/>
    </row>
    <row r="44" spans="1:17" x14ac:dyDescent="0.25">
      <c r="A44" s="5"/>
      <c r="B44" s="11"/>
      <c r="C44" s="11"/>
    </row>
    <row r="45" spans="1:17" x14ac:dyDescent="0.25">
      <c r="A45" s="11" t="s">
        <v>40</v>
      </c>
      <c r="B45" s="11"/>
      <c r="C45" s="11"/>
    </row>
    <row r="46" spans="1:17" x14ac:dyDescent="0.25">
      <c r="A46" s="11" t="s">
        <v>45</v>
      </c>
      <c r="B46" s="11"/>
      <c r="C46" s="11"/>
    </row>
    <row r="47" spans="1:17" x14ac:dyDescent="0.25">
      <c r="A47" s="5" t="s">
        <v>46</v>
      </c>
      <c r="B47" s="11"/>
      <c r="C47" s="11"/>
    </row>
    <row r="48" spans="1:17" x14ac:dyDescent="0.25">
      <c r="A48" s="12" t="s">
        <v>47</v>
      </c>
      <c r="B48" s="11"/>
      <c r="C48" s="11"/>
    </row>
    <row r="49" spans="1:3" x14ac:dyDescent="0.25">
      <c r="A49" s="12" t="s">
        <v>34</v>
      </c>
      <c r="B49" s="11"/>
      <c r="C49" s="11"/>
    </row>
    <row r="50" spans="1:3" x14ac:dyDescent="0.25">
      <c r="A50" s="12"/>
      <c r="B50" s="11"/>
      <c r="C50" s="11"/>
    </row>
    <row r="51" spans="1:3" ht="12.75" customHeight="1" x14ac:dyDescent="0.25">
      <c r="A51" s="11" t="s">
        <v>41</v>
      </c>
      <c r="B51" s="11"/>
      <c r="C51" s="11"/>
    </row>
    <row r="52" spans="1:3" ht="12.75" customHeight="1" x14ac:dyDescent="0.25">
      <c r="A52" s="11" t="s">
        <v>45</v>
      </c>
      <c r="B52" s="11"/>
      <c r="C52" s="11"/>
    </row>
    <row r="53" spans="1:3" ht="12.75" customHeight="1" x14ac:dyDescent="0.25">
      <c r="A53" s="5" t="s">
        <v>46</v>
      </c>
      <c r="B53" s="11"/>
      <c r="C53" s="11"/>
    </row>
    <row r="54" spans="1:3" ht="12.75" customHeight="1" x14ac:dyDescent="0.25">
      <c r="A54" s="12" t="s">
        <v>47</v>
      </c>
      <c r="B54" s="11"/>
      <c r="C54" s="11"/>
    </row>
    <row r="55" spans="1:3" ht="12.75" customHeight="1" x14ac:dyDescent="0.25">
      <c r="A55" s="12" t="s">
        <v>34</v>
      </c>
      <c r="B55" s="11"/>
      <c r="C55" s="11"/>
    </row>
    <row r="56" spans="1:3" ht="12.75" customHeight="1" x14ac:dyDescent="0.25">
      <c r="A56" s="11"/>
      <c r="B56" s="11"/>
      <c r="C56" s="11"/>
    </row>
    <row r="57" spans="1:3" ht="12.75" customHeight="1" x14ac:dyDescent="0.25">
      <c r="A57" s="11" t="s">
        <v>42</v>
      </c>
      <c r="B57" s="11"/>
      <c r="C57" s="11"/>
    </row>
    <row r="58" spans="1:3" ht="12.75" customHeight="1" x14ac:dyDescent="0.25">
      <c r="A58" s="11" t="s">
        <v>45</v>
      </c>
      <c r="B58" s="11"/>
      <c r="C58" s="11"/>
    </row>
    <row r="59" spans="1:3" ht="12.75" customHeight="1" x14ac:dyDescent="0.25">
      <c r="A59" s="5" t="s">
        <v>46</v>
      </c>
      <c r="B59" s="11"/>
      <c r="C59" s="11"/>
    </row>
    <row r="60" spans="1:3" ht="12.75" customHeight="1" x14ac:dyDescent="0.25">
      <c r="A60" s="12" t="s">
        <v>47</v>
      </c>
      <c r="B60" s="11"/>
      <c r="C60" s="11"/>
    </row>
    <row r="61" spans="1:3" ht="12.75" customHeight="1" x14ac:dyDescent="0.25">
      <c r="A61" s="12" t="s">
        <v>34</v>
      </c>
      <c r="B61" s="11"/>
      <c r="C61" s="11"/>
    </row>
    <row r="62" spans="1:3" ht="12.75" customHeight="1" x14ac:dyDescent="0.25">
      <c r="A62" s="12"/>
      <c r="B62" s="11"/>
      <c r="C62" s="11"/>
    </row>
    <row r="63" spans="1:3" ht="12.75" customHeight="1" x14ac:dyDescent="0.25">
      <c r="A63" s="11" t="s">
        <v>35</v>
      </c>
      <c r="B63" s="11"/>
      <c r="C63" s="11" t="s">
        <v>10</v>
      </c>
    </row>
    <row r="64" spans="1:3" ht="12.75" customHeight="1" x14ac:dyDescent="0.25">
      <c r="A64" s="5" t="s">
        <v>31</v>
      </c>
      <c r="B64" s="11"/>
      <c r="C64" s="11"/>
    </row>
    <row r="65" spans="1:3" ht="13.5" customHeight="1" x14ac:dyDescent="0.25">
      <c r="A65" s="5" t="s">
        <v>32</v>
      </c>
      <c r="B65" s="11"/>
      <c r="C65" s="21">
        <f>2.5*1/3</f>
        <v>0.83333333333333337</v>
      </c>
    </row>
    <row r="66" spans="1:3" ht="13.5" customHeight="1" x14ac:dyDescent="0.25">
      <c r="A66" s="12" t="s">
        <v>33</v>
      </c>
      <c r="B66" s="11"/>
      <c r="C66" s="21">
        <f>2.5*2/3</f>
        <v>1.6666666666666667</v>
      </c>
    </row>
    <row r="67" spans="1:3" x14ac:dyDescent="0.25">
      <c r="A67" s="12" t="s">
        <v>34</v>
      </c>
      <c r="B67" s="11"/>
      <c r="C67" s="11">
        <v>2.5</v>
      </c>
    </row>
    <row r="68" spans="1:3" ht="12.75" customHeight="1" x14ac:dyDescent="0.25">
      <c r="A68" s="11"/>
      <c r="B68" s="11"/>
      <c r="C68" s="11"/>
    </row>
    <row r="69" spans="1:3" ht="12.75" customHeight="1" x14ac:dyDescent="0.25">
      <c r="A69" s="11" t="s">
        <v>36</v>
      </c>
      <c r="B69" s="11"/>
      <c r="C69" s="11"/>
    </row>
    <row r="70" spans="1:3" ht="12.75" customHeight="1" x14ac:dyDescent="0.25">
      <c r="A70" s="5" t="s">
        <v>31</v>
      </c>
      <c r="B70" s="11"/>
      <c r="C70" s="11"/>
    </row>
    <row r="71" spans="1:3" ht="13.5" customHeight="1" x14ac:dyDescent="0.25">
      <c r="A71" s="5" t="s">
        <v>32</v>
      </c>
      <c r="B71" s="11"/>
      <c r="C71" s="11"/>
    </row>
    <row r="72" spans="1:3" x14ac:dyDescent="0.25">
      <c r="A72" s="12" t="s">
        <v>33</v>
      </c>
      <c r="B72" s="11"/>
      <c r="C72" s="11"/>
    </row>
    <row r="73" spans="1:3" x14ac:dyDescent="0.25">
      <c r="A73" s="12" t="s">
        <v>34</v>
      </c>
      <c r="B73" s="11"/>
      <c r="C73" s="11"/>
    </row>
    <row r="74" spans="1:3" ht="12.75" customHeight="1" x14ac:dyDescent="0.25">
      <c r="A74" s="11"/>
      <c r="B74" s="11"/>
      <c r="C74" s="11"/>
    </row>
    <row r="75" spans="1:3" ht="12.75" customHeight="1" x14ac:dyDescent="0.25">
      <c r="A75" s="11" t="s">
        <v>37</v>
      </c>
      <c r="B75" s="11"/>
      <c r="C75" s="11"/>
    </row>
    <row r="76" spans="1:3" ht="12.75" customHeight="1" x14ac:dyDescent="0.25">
      <c r="A76" s="5" t="s">
        <v>31</v>
      </c>
      <c r="B76" s="11"/>
      <c r="C76" s="11"/>
    </row>
    <row r="77" spans="1:3" ht="13.5" customHeight="1" x14ac:dyDescent="0.25">
      <c r="A77" s="5" t="s">
        <v>32</v>
      </c>
      <c r="B77" s="11"/>
      <c r="C77" s="11"/>
    </row>
    <row r="78" spans="1:3" ht="13.5" customHeight="1" x14ac:dyDescent="0.25">
      <c r="A78" s="12" t="s">
        <v>33</v>
      </c>
      <c r="B78" s="11"/>
      <c r="C78" s="11"/>
    </row>
    <row r="79" spans="1:3" x14ac:dyDescent="0.25">
      <c r="A79" s="12" t="s">
        <v>34</v>
      </c>
      <c r="B79" s="11"/>
      <c r="C79" s="11"/>
    </row>
    <row r="80" spans="1:3" ht="12.75" customHeight="1" x14ac:dyDescent="0.25">
      <c r="A80" s="11"/>
      <c r="B80" s="11"/>
      <c r="C80" s="11"/>
    </row>
    <row r="81" spans="1:3" ht="12.75" customHeight="1" x14ac:dyDescent="0.25">
      <c r="A81" s="11" t="s">
        <v>38</v>
      </c>
      <c r="B81" s="11"/>
      <c r="C81" s="11"/>
    </row>
    <row r="82" spans="1:3" ht="12.75" customHeight="1" x14ac:dyDescent="0.25">
      <c r="A82" s="5" t="s">
        <v>31</v>
      </c>
      <c r="B82" s="11"/>
      <c r="C82" s="11"/>
    </row>
    <row r="83" spans="1:3" ht="13.5" customHeight="1" x14ac:dyDescent="0.25">
      <c r="A83" s="5" t="s">
        <v>32</v>
      </c>
      <c r="B83" s="11"/>
      <c r="C83" s="11"/>
    </row>
    <row r="84" spans="1:3" ht="15.75" customHeight="1" x14ac:dyDescent="0.25">
      <c r="A84" s="12" t="s">
        <v>33</v>
      </c>
      <c r="B84" s="11"/>
      <c r="C84" s="11"/>
    </row>
    <row r="85" spans="1:3" x14ac:dyDescent="0.25">
      <c r="A85" s="12" t="s">
        <v>34</v>
      </c>
      <c r="B85" s="11"/>
      <c r="C85" s="11"/>
    </row>
    <row r="86" spans="1:3" ht="12.75" customHeight="1" x14ac:dyDescent="0.25"/>
    <row r="87" spans="1:3" ht="12.75" customHeight="1" x14ac:dyDescent="0.25"/>
    <row r="88" spans="1:3" ht="12.75" customHeight="1" x14ac:dyDescent="0.25"/>
    <row r="89" spans="1:3" ht="13.5" customHeight="1" x14ac:dyDescent="0.25"/>
    <row r="94" spans="1:3" ht="12.75" customHeight="1" x14ac:dyDescent="0.25"/>
    <row r="95" spans="1:3" ht="12.75" customHeight="1" x14ac:dyDescent="0.25"/>
    <row r="96" spans="1:3" ht="12.75" customHeight="1" x14ac:dyDescent="0.25"/>
    <row r="97" ht="13.5" customHeight="1" x14ac:dyDescent="0.25"/>
  </sheetData>
  <dataConsolidate/>
  <mergeCells count="17">
    <mergeCell ref="E36:F36"/>
    <mergeCell ref="E37:F37"/>
    <mergeCell ref="G36:K36"/>
    <mergeCell ref="G37:J37"/>
    <mergeCell ref="L34:L35"/>
    <mergeCell ref="M34:M35"/>
    <mergeCell ref="E1:N2"/>
    <mergeCell ref="E3:N3"/>
    <mergeCell ref="L8:L15"/>
    <mergeCell ref="M8:M15"/>
    <mergeCell ref="M21:M22"/>
    <mergeCell ref="M28:M29"/>
    <mergeCell ref="L28:L29"/>
    <mergeCell ref="L21:L22"/>
    <mergeCell ref="E26:F27"/>
    <mergeCell ref="E34:F35"/>
    <mergeCell ref="E28:E29"/>
  </mergeCells>
  <hyperlinks>
    <hyperlink ref="N29" r:id="rId1"/>
  </hyperlinks>
  <pageMargins left="0.7" right="0.7" top="0.75" bottom="0.75" header="0.3" footer="0.3"/>
  <pageSetup scale="49" orientation="portrait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zoomScaleNormal="100" workbookViewId="0">
      <selection activeCell="A148" sqref="A148"/>
    </sheetView>
  </sheetViews>
  <sheetFormatPr defaultRowHeight="14.4" x14ac:dyDescent="0.3"/>
  <cols>
    <col min="1" max="3" width="23.6640625" customWidth="1"/>
    <col min="4" max="9" width="4.6640625" customWidth="1"/>
    <col min="10" max="10" width="15.6640625" customWidth="1"/>
  </cols>
  <sheetData>
    <row r="1" spans="1:10" x14ac:dyDescent="0.3">
      <c r="A1" s="163" t="str">
        <f>contact!B6</f>
        <v>University of Central Florida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x14ac:dyDescent="0.3">
      <c r="A2" s="163"/>
      <c r="B2" s="149"/>
      <c r="C2" s="149"/>
      <c r="D2" s="149"/>
      <c r="E2" s="149"/>
      <c r="F2" s="149"/>
      <c r="G2" s="149"/>
      <c r="H2" s="149"/>
      <c r="I2" s="149"/>
      <c r="J2" s="149"/>
    </row>
    <row r="3" spans="1:10" x14ac:dyDescent="0.3">
      <c r="A3" s="143" t="s">
        <v>48</v>
      </c>
      <c r="B3" s="143"/>
      <c r="C3" s="143"/>
      <c r="D3" s="143"/>
      <c r="E3" s="143"/>
      <c r="F3" s="143"/>
      <c r="G3" s="143"/>
      <c r="H3" s="143"/>
      <c r="I3" s="143"/>
      <c r="J3" s="143"/>
    </row>
    <row r="5" spans="1:10" x14ac:dyDescent="0.3">
      <c r="A5" s="25" t="s">
        <v>168</v>
      </c>
      <c r="C5" t="s">
        <v>173</v>
      </c>
    </row>
    <row r="6" spans="1:10" x14ac:dyDescent="0.3">
      <c r="A6" t="s">
        <v>174</v>
      </c>
    </row>
    <row r="7" spans="1:10" x14ac:dyDescent="0.3">
      <c r="A7" s="195" t="s">
        <v>169</v>
      </c>
      <c r="B7" s="195" t="s">
        <v>170</v>
      </c>
      <c r="C7" s="195" t="s">
        <v>171</v>
      </c>
      <c r="D7" s="194" t="s">
        <v>175</v>
      </c>
      <c r="E7" s="194"/>
      <c r="F7" s="194"/>
      <c r="G7" s="194"/>
      <c r="H7" s="194"/>
      <c r="I7" s="194"/>
      <c r="J7" s="195" t="s">
        <v>187</v>
      </c>
    </row>
    <row r="8" spans="1:10" x14ac:dyDescent="0.3">
      <c r="A8" s="195"/>
      <c r="B8" s="195"/>
      <c r="C8" s="195"/>
      <c r="D8" s="90">
        <v>1</v>
      </c>
      <c r="E8" s="90">
        <v>2</v>
      </c>
      <c r="F8" s="90">
        <v>3</v>
      </c>
      <c r="G8" s="90">
        <v>4</v>
      </c>
      <c r="H8" s="90">
        <v>5</v>
      </c>
      <c r="I8" s="90" t="s">
        <v>172</v>
      </c>
      <c r="J8" s="195"/>
    </row>
    <row r="9" spans="1:10" ht="15" thickBot="1" x14ac:dyDescent="0.35">
      <c r="A9" s="191" t="s">
        <v>166</v>
      </c>
      <c r="B9" s="192"/>
      <c r="C9" s="193"/>
      <c r="D9" s="100">
        <f t="shared" ref="D9:J9" si="0">SUM(D10:D150)</f>
        <v>9</v>
      </c>
      <c r="E9" s="100">
        <f t="shared" si="0"/>
        <v>15</v>
      </c>
      <c r="F9" s="100">
        <f t="shared" si="0"/>
        <v>22</v>
      </c>
      <c r="G9" s="100">
        <f t="shared" si="0"/>
        <v>42</v>
      </c>
      <c r="H9" s="100">
        <f t="shared" si="0"/>
        <v>16</v>
      </c>
      <c r="I9" s="100">
        <f t="shared" si="0"/>
        <v>7</v>
      </c>
      <c r="J9" s="100">
        <f t="shared" si="0"/>
        <v>53</v>
      </c>
    </row>
    <row r="10" spans="1:10" ht="15" thickTop="1" x14ac:dyDescent="0.3">
      <c r="A10" t="s">
        <v>220</v>
      </c>
      <c r="B10" s="101" t="s">
        <v>221</v>
      </c>
      <c r="C10" s="101"/>
      <c r="D10" s="92"/>
      <c r="E10" s="92"/>
      <c r="F10" s="92">
        <v>1</v>
      </c>
      <c r="G10" s="92"/>
      <c r="H10" s="92"/>
      <c r="I10" s="92"/>
      <c r="J10" s="92"/>
    </row>
    <row r="11" spans="1:10" x14ac:dyDescent="0.3">
      <c r="A11" s="102" t="s">
        <v>205</v>
      </c>
      <c r="B11" s="102" t="s">
        <v>206</v>
      </c>
      <c r="C11" s="102"/>
      <c r="D11" s="94">
        <v>1</v>
      </c>
      <c r="E11" s="94"/>
      <c r="F11" s="94"/>
      <c r="G11" s="94"/>
      <c r="H11" s="94"/>
      <c r="I11" s="94"/>
      <c r="J11" s="94"/>
    </row>
    <row r="12" spans="1:10" x14ac:dyDescent="0.3">
      <c r="A12" s="102" t="s">
        <v>233</v>
      </c>
      <c r="B12" s="102" t="s">
        <v>234</v>
      </c>
      <c r="C12" s="102"/>
      <c r="D12" s="94"/>
      <c r="E12" s="94"/>
      <c r="F12" s="94"/>
      <c r="G12" s="94"/>
      <c r="H12" s="94"/>
      <c r="I12" s="94">
        <v>1</v>
      </c>
      <c r="J12" s="94"/>
    </row>
    <row r="13" spans="1:10" x14ac:dyDescent="0.3">
      <c r="A13" s="102" t="s">
        <v>235</v>
      </c>
      <c r="B13" s="102" t="s">
        <v>236</v>
      </c>
      <c r="C13" s="102"/>
      <c r="D13" s="94">
        <v>1</v>
      </c>
      <c r="E13" s="94"/>
      <c r="F13" s="94"/>
      <c r="G13" s="94"/>
      <c r="H13" s="94"/>
      <c r="I13" s="94"/>
      <c r="J13" s="94"/>
    </row>
    <row r="14" spans="1:10" x14ac:dyDescent="0.3">
      <c r="A14" s="102" t="s">
        <v>237</v>
      </c>
      <c r="B14" s="102" t="s">
        <v>238</v>
      </c>
      <c r="C14" s="102"/>
      <c r="D14" s="94"/>
      <c r="E14" s="94"/>
      <c r="F14" s="94">
        <v>1</v>
      </c>
      <c r="G14" s="94"/>
      <c r="H14" s="94"/>
      <c r="I14" s="94"/>
      <c r="J14" s="94"/>
    </row>
    <row r="15" spans="1:10" x14ac:dyDescent="0.3">
      <c r="A15" s="102" t="s">
        <v>222</v>
      </c>
      <c r="B15" s="102" t="s">
        <v>223</v>
      </c>
      <c r="C15" s="102"/>
      <c r="D15" s="94"/>
      <c r="E15" s="94"/>
      <c r="F15" s="94"/>
      <c r="G15" s="94"/>
      <c r="H15" s="94">
        <v>1</v>
      </c>
      <c r="I15" s="94"/>
      <c r="J15" s="94">
        <v>1</v>
      </c>
    </row>
    <row r="16" spans="1:10" x14ac:dyDescent="0.3">
      <c r="A16" s="102" t="s">
        <v>224</v>
      </c>
      <c r="B16" s="102" t="s">
        <v>223</v>
      </c>
      <c r="C16" s="102"/>
      <c r="D16" s="94"/>
      <c r="E16" s="94"/>
      <c r="F16" s="94"/>
      <c r="G16" s="94"/>
      <c r="H16" s="94"/>
      <c r="I16" s="94">
        <v>1</v>
      </c>
      <c r="J16" s="94">
        <v>1</v>
      </c>
    </row>
    <row r="17" spans="1:10" x14ac:dyDescent="0.3">
      <c r="A17" s="102" t="s">
        <v>239</v>
      </c>
      <c r="B17" s="102" t="s">
        <v>223</v>
      </c>
      <c r="C17" s="102"/>
      <c r="E17" s="94"/>
      <c r="F17" s="94">
        <v>1</v>
      </c>
      <c r="G17" s="94"/>
      <c r="H17" s="94"/>
      <c r="I17" s="94"/>
      <c r="J17" s="94"/>
    </row>
    <row r="18" spans="1:10" x14ac:dyDescent="0.3">
      <c r="A18" s="102" t="s">
        <v>225</v>
      </c>
      <c r="B18" s="102" t="s">
        <v>226</v>
      </c>
      <c r="C18" s="102"/>
      <c r="D18" s="94"/>
      <c r="E18" s="94"/>
      <c r="F18" s="94">
        <v>1</v>
      </c>
      <c r="G18" s="94"/>
      <c r="H18" s="94"/>
      <c r="I18" s="94"/>
      <c r="J18" s="94"/>
    </row>
    <row r="19" spans="1:10" x14ac:dyDescent="0.3">
      <c r="A19" s="102" t="s">
        <v>227</v>
      </c>
      <c r="B19" s="102" t="s">
        <v>228</v>
      </c>
      <c r="C19" s="102"/>
      <c r="D19" s="94"/>
      <c r="E19" s="94"/>
      <c r="F19" s="94"/>
      <c r="G19" s="94">
        <v>1</v>
      </c>
      <c r="H19" s="94"/>
      <c r="I19" s="94"/>
      <c r="J19" s="94"/>
    </row>
    <row r="20" spans="1:10" x14ac:dyDescent="0.3">
      <c r="A20" s="102" t="s">
        <v>230</v>
      </c>
      <c r="B20" s="102" t="s">
        <v>229</v>
      </c>
      <c r="C20" s="102"/>
      <c r="D20" s="94"/>
      <c r="E20" s="94"/>
      <c r="F20" s="94">
        <v>1</v>
      </c>
      <c r="G20" s="94"/>
      <c r="H20" s="94"/>
      <c r="I20" s="94"/>
      <c r="J20" s="94"/>
    </row>
    <row r="21" spans="1:10" x14ac:dyDescent="0.3">
      <c r="A21" s="102" t="s">
        <v>232</v>
      </c>
      <c r="B21" s="102" t="s">
        <v>231</v>
      </c>
      <c r="C21" s="102"/>
      <c r="D21" s="94"/>
      <c r="E21" s="94"/>
      <c r="F21" s="94">
        <v>1</v>
      </c>
      <c r="G21" s="94"/>
      <c r="H21" s="94"/>
      <c r="I21" s="94"/>
      <c r="J21" s="94"/>
    </row>
    <row r="22" spans="1:10" x14ac:dyDescent="0.3">
      <c r="A22" s="102" t="s">
        <v>404</v>
      </c>
      <c r="B22" s="102" t="s">
        <v>403</v>
      </c>
      <c r="C22" s="102"/>
      <c r="D22" s="94"/>
      <c r="E22" s="94"/>
      <c r="F22" s="94"/>
      <c r="G22" s="94">
        <v>1</v>
      </c>
      <c r="H22" s="94"/>
      <c r="I22" s="94"/>
      <c r="J22" s="94">
        <v>1</v>
      </c>
    </row>
    <row r="23" spans="1:10" x14ac:dyDescent="0.3">
      <c r="A23" s="102" t="s">
        <v>240</v>
      </c>
      <c r="B23" s="102" t="s">
        <v>241</v>
      </c>
      <c r="C23" s="102"/>
      <c r="D23" s="94"/>
      <c r="E23" s="94"/>
      <c r="F23" s="94"/>
      <c r="G23" s="94"/>
      <c r="H23" s="94">
        <v>1</v>
      </c>
      <c r="I23" s="94"/>
      <c r="J23" s="94">
        <v>1</v>
      </c>
    </row>
    <row r="24" spans="1:10" x14ac:dyDescent="0.3">
      <c r="A24" s="102" t="s">
        <v>242</v>
      </c>
      <c r="B24" s="102" t="s">
        <v>243</v>
      </c>
      <c r="C24" s="102"/>
      <c r="D24" s="94"/>
      <c r="E24" s="94"/>
      <c r="F24" s="94"/>
      <c r="G24" s="94">
        <v>1</v>
      </c>
      <c r="H24" s="94"/>
      <c r="I24" s="94"/>
      <c r="J24" s="94">
        <v>1</v>
      </c>
    </row>
    <row r="25" spans="1:10" x14ac:dyDescent="0.3">
      <c r="A25" s="102" t="s">
        <v>244</v>
      </c>
      <c r="B25" s="102" t="s">
        <v>245</v>
      </c>
      <c r="C25" s="102"/>
      <c r="D25" s="94"/>
      <c r="E25" s="94">
        <v>1</v>
      </c>
      <c r="F25" s="94"/>
      <c r="G25" s="94"/>
      <c r="H25" s="94"/>
      <c r="I25" s="94"/>
      <c r="J25" s="94"/>
    </row>
    <row r="26" spans="1:10" x14ac:dyDescent="0.3">
      <c r="A26" s="102" t="s">
        <v>260</v>
      </c>
      <c r="B26" s="102" t="s">
        <v>246</v>
      </c>
      <c r="C26" s="102"/>
      <c r="D26" s="94"/>
      <c r="E26" s="94"/>
      <c r="F26" s="94"/>
      <c r="G26" s="94"/>
      <c r="H26" s="94">
        <v>1</v>
      </c>
      <c r="I26" s="94"/>
      <c r="J26" s="94">
        <v>1</v>
      </c>
    </row>
    <row r="27" spans="1:10" x14ac:dyDescent="0.3">
      <c r="A27" s="102" t="s">
        <v>406</v>
      </c>
      <c r="B27" s="102" t="s">
        <v>405</v>
      </c>
      <c r="C27" s="102"/>
      <c r="D27" s="94"/>
      <c r="E27" s="94"/>
      <c r="F27" s="94"/>
      <c r="G27" s="94"/>
      <c r="H27" s="94">
        <v>1</v>
      </c>
      <c r="I27" s="94"/>
      <c r="J27" s="94">
        <v>1</v>
      </c>
    </row>
    <row r="28" spans="1:10" x14ac:dyDescent="0.3">
      <c r="A28" s="102" t="s">
        <v>247</v>
      </c>
      <c r="B28" s="102" t="s">
        <v>248</v>
      </c>
      <c r="C28" s="102"/>
      <c r="D28" s="94">
        <v>1</v>
      </c>
      <c r="E28" s="94"/>
      <c r="F28" s="94"/>
      <c r="G28" s="94"/>
      <c r="H28" s="94"/>
      <c r="I28" s="94"/>
      <c r="J28" s="94"/>
    </row>
    <row r="29" spans="1:10" x14ac:dyDescent="0.3">
      <c r="A29" s="102" t="s">
        <v>249</v>
      </c>
      <c r="B29" s="102" t="s">
        <v>250</v>
      </c>
      <c r="C29" s="102"/>
      <c r="D29" s="94"/>
      <c r="E29" s="94"/>
      <c r="F29" s="94"/>
      <c r="G29" s="94">
        <v>1</v>
      </c>
      <c r="H29" s="94"/>
      <c r="I29" s="94"/>
      <c r="J29" s="94"/>
    </row>
    <row r="30" spans="1:10" x14ac:dyDescent="0.3">
      <c r="A30" s="102" t="s">
        <v>407</v>
      </c>
      <c r="B30" s="102" t="s">
        <v>250</v>
      </c>
      <c r="C30" s="102"/>
      <c r="D30" s="94"/>
      <c r="E30" s="94">
        <v>1</v>
      </c>
      <c r="F30" s="94"/>
      <c r="G30" s="94"/>
      <c r="H30" s="94"/>
      <c r="I30" s="94"/>
      <c r="J30" s="94">
        <v>1</v>
      </c>
    </row>
    <row r="31" spans="1:10" x14ac:dyDescent="0.3">
      <c r="A31" s="102" t="s">
        <v>408</v>
      </c>
      <c r="B31" s="102" t="s">
        <v>250</v>
      </c>
      <c r="C31" s="102"/>
      <c r="D31" s="94"/>
      <c r="E31" s="94"/>
      <c r="F31" s="94"/>
      <c r="G31" s="94">
        <v>1</v>
      </c>
      <c r="H31" s="94"/>
      <c r="I31" s="94"/>
      <c r="J31" s="94"/>
    </row>
    <row r="32" spans="1:10" x14ac:dyDescent="0.3">
      <c r="A32" s="102" t="s">
        <v>251</v>
      </c>
      <c r="B32" s="102" t="s">
        <v>250</v>
      </c>
      <c r="C32" s="102"/>
      <c r="D32" s="94"/>
      <c r="E32" s="94"/>
      <c r="F32" s="94">
        <v>1</v>
      </c>
      <c r="G32" s="94"/>
      <c r="H32" s="94"/>
      <c r="I32" s="94"/>
      <c r="J32" s="94"/>
    </row>
    <row r="33" spans="1:10" x14ac:dyDescent="0.3">
      <c r="A33" s="102" t="s">
        <v>252</v>
      </c>
      <c r="B33" s="102" t="s">
        <v>253</v>
      </c>
      <c r="C33" s="102"/>
      <c r="D33" s="94"/>
      <c r="E33" s="94"/>
      <c r="F33" s="94">
        <v>1</v>
      </c>
      <c r="G33" s="94"/>
      <c r="H33" s="94"/>
      <c r="I33" s="94"/>
      <c r="J33" s="94"/>
    </row>
    <row r="34" spans="1:10" x14ac:dyDescent="0.3">
      <c r="A34" s="102" t="s">
        <v>409</v>
      </c>
      <c r="B34" s="102" t="s">
        <v>253</v>
      </c>
      <c r="C34" s="102"/>
      <c r="D34" s="94"/>
      <c r="E34" s="94"/>
      <c r="F34" s="94"/>
      <c r="G34" s="94"/>
      <c r="H34" s="94">
        <v>1</v>
      </c>
      <c r="I34" s="94"/>
      <c r="J34" s="94">
        <v>1</v>
      </c>
    </row>
    <row r="35" spans="1:10" x14ac:dyDescent="0.3">
      <c r="A35" s="102" t="s">
        <v>254</v>
      </c>
      <c r="B35" s="102" t="s">
        <v>255</v>
      </c>
      <c r="C35" s="102"/>
      <c r="D35" s="94">
        <v>1</v>
      </c>
      <c r="E35" s="94"/>
      <c r="F35" s="94"/>
      <c r="G35" s="94"/>
      <c r="H35" s="94"/>
      <c r="I35" s="94"/>
      <c r="J35" s="94"/>
    </row>
    <row r="36" spans="1:10" x14ac:dyDescent="0.3">
      <c r="A36" s="102" t="s">
        <v>256</v>
      </c>
      <c r="B36" s="102" t="s">
        <v>257</v>
      </c>
      <c r="C36" s="102"/>
      <c r="D36" s="94">
        <v>1</v>
      </c>
      <c r="E36" s="94"/>
      <c r="F36" s="94"/>
      <c r="G36" s="94"/>
      <c r="H36" s="94"/>
      <c r="I36" s="94"/>
      <c r="J36" s="94"/>
    </row>
    <row r="37" spans="1:10" x14ac:dyDescent="0.3">
      <c r="A37" s="102" t="s">
        <v>411</v>
      </c>
      <c r="B37" s="102" t="s">
        <v>410</v>
      </c>
      <c r="C37" s="102"/>
      <c r="D37" s="94"/>
      <c r="E37" s="94">
        <v>1</v>
      </c>
      <c r="F37" s="94"/>
      <c r="G37" s="94"/>
      <c r="H37" s="94"/>
      <c r="I37" s="94"/>
      <c r="J37" s="94"/>
    </row>
    <row r="38" spans="1:10" x14ac:dyDescent="0.3">
      <c r="A38" s="102" t="s">
        <v>258</v>
      </c>
      <c r="B38" s="102" t="s">
        <v>259</v>
      </c>
      <c r="C38" s="102"/>
      <c r="D38" s="94"/>
      <c r="E38" s="94"/>
      <c r="F38" s="94"/>
      <c r="G38" s="94">
        <v>1</v>
      </c>
      <c r="H38" s="94"/>
      <c r="I38" s="94"/>
      <c r="J38" s="94">
        <v>1</v>
      </c>
    </row>
    <row r="39" spans="1:10" x14ac:dyDescent="0.3">
      <c r="A39" s="102" t="s">
        <v>261</v>
      </c>
      <c r="B39" s="102" t="s">
        <v>262</v>
      </c>
      <c r="C39" s="102"/>
      <c r="D39" s="94"/>
      <c r="E39" s="94"/>
      <c r="F39" s="94">
        <v>1</v>
      </c>
      <c r="G39" s="94"/>
      <c r="H39" s="94"/>
      <c r="I39" s="94"/>
      <c r="J39" s="94"/>
    </row>
    <row r="40" spans="1:10" x14ac:dyDescent="0.3">
      <c r="A40" s="102" t="s">
        <v>263</v>
      </c>
      <c r="B40" s="102" t="s">
        <v>264</v>
      </c>
      <c r="C40" s="102"/>
      <c r="D40" s="94"/>
      <c r="E40" s="94"/>
      <c r="F40" s="94"/>
      <c r="G40" s="94">
        <v>1</v>
      </c>
      <c r="H40" s="94"/>
      <c r="I40" s="94"/>
      <c r="J40" s="94">
        <v>1</v>
      </c>
    </row>
    <row r="41" spans="1:10" x14ac:dyDescent="0.3">
      <c r="A41" s="102" t="s">
        <v>265</v>
      </c>
      <c r="B41" s="102" t="s">
        <v>266</v>
      </c>
      <c r="C41" s="102"/>
      <c r="D41" s="94"/>
      <c r="E41" s="94"/>
      <c r="F41" s="94">
        <v>1</v>
      </c>
      <c r="G41" s="94"/>
      <c r="H41" s="94"/>
      <c r="I41" s="94"/>
      <c r="J41" s="94"/>
    </row>
    <row r="42" spans="1:10" x14ac:dyDescent="0.3">
      <c r="A42" s="102" t="s">
        <v>395</v>
      </c>
      <c r="B42" s="102" t="s">
        <v>394</v>
      </c>
      <c r="C42" s="102"/>
      <c r="D42" s="94"/>
      <c r="E42" s="94"/>
      <c r="F42" s="94"/>
      <c r="G42" s="94"/>
      <c r="H42" s="94"/>
      <c r="I42" s="94">
        <v>1</v>
      </c>
      <c r="J42" s="94">
        <v>1</v>
      </c>
    </row>
    <row r="43" spans="1:10" x14ac:dyDescent="0.3">
      <c r="A43" s="102" t="s">
        <v>267</v>
      </c>
      <c r="B43" s="102" t="s">
        <v>268</v>
      </c>
      <c r="C43" s="102"/>
      <c r="D43" s="94"/>
      <c r="E43" s="94">
        <v>1</v>
      </c>
      <c r="F43" s="94"/>
      <c r="G43" s="94"/>
      <c r="H43" s="94"/>
      <c r="I43" s="94"/>
      <c r="J43" s="94"/>
    </row>
    <row r="44" spans="1:10" x14ac:dyDescent="0.3">
      <c r="A44" s="102" t="s">
        <v>269</v>
      </c>
      <c r="B44" s="102" t="s">
        <v>270</v>
      </c>
      <c r="C44" s="102"/>
      <c r="D44" s="94"/>
      <c r="E44" s="94"/>
      <c r="F44" s="94"/>
      <c r="G44" s="94">
        <v>1</v>
      </c>
      <c r="H44" s="94"/>
      <c r="I44" s="94"/>
      <c r="J44" s="94"/>
    </row>
    <row r="45" spans="1:10" x14ac:dyDescent="0.3">
      <c r="A45" s="102" t="s">
        <v>412</v>
      </c>
      <c r="B45" s="102" t="s">
        <v>270</v>
      </c>
      <c r="C45" s="102"/>
      <c r="D45" s="94"/>
      <c r="E45" s="94"/>
      <c r="F45" s="94"/>
      <c r="G45" s="94"/>
      <c r="H45" s="94">
        <v>1</v>
      </c>
      <c r="I45" s="94"/>
      <c r="J45" s="94"/>
    </row>
    <row r="46" spans="1:10" x14ac:dyDescent="0.3">
      <c r="A46" s="102" t="s">
        <v>271</v>
      </c>
      <c r="B46" s="102" t="s">
        <v>270</v>
      </c>
      <c r="C46" s="102"/>
      <c r="D46" s="94"/>
      <c r="E46" s="94"/>
      <c r="F46" s="94"/>
      <c r="G46" s="94"/>
      <c r="H46" s="94">
        <v>1</v>
      </c>
      <c r="I46" s="94"/>
      <c r="J46" s="94"/>
    </row>
    <row r="47" spans="1:10" x14ac:dyDescent="0.3">
      <c r="A47" s="102" t="s">
        <v>272</v>
      </c>
      <c r="B47" s="102" t="s">
        <v>273</v>
      </c>
      <c r="C47" s="102"/>
      <c r="D47" s="94"/>
      <c r="E47" s="94"/>
      <c r="F47" s="94">
        <v>1</v>
      </c>
      <c r="G47" s="94"/>
      <c r="H47" s="94"/>
      <c r="I47" s="94"/>
      <c r="J47" s="94"/>
    </row>
    <row r="48" spans="1:10" x14ac:dyDescent="0.3">
      <c r="A48" s="102" t="s">
        <v>274</v>
      </c>
      <c r="B48" s="102" t="s">
        <v>275</v>
      </c>
      <c r="C48" s="102"/>
      <c r="D48" s="94"/>
      <c r="E48" s="94"/>
      <c r="F48" s="94"/>
      <c r="G48" s="94">
        <v>1</v>
      </c>
      <c r="H48" s="94"/>
      <c r="I48" s="94"/>
      <c r="J48" s="94">
        <v>1</v>
      </c>
    </row>
    <row r="49" spans="1:10" x14ac:dyDescent="0.3">
      <c r="A49" s="102" t="s">
        <v>414</v>
      </c>
      <c r="B49" s="102" t="s">
        <v>413</v>
      </c>
      <c r="C49" s="102"/>
      <c r="D49" s="94"/>
      <c r="E49" s="94"/>
      <c r="F49" s="94"/>
      <c r="G49" s="94"/>
      <c r="H49" s="94">
        <v>1</v>
      </c>
      <c r="I49" s="94"/>
      <c r="J49" s="94">
        <v>1</v>
      </c>
    </row>
    <row r="50" spans="1:10" x14ac:dyDescent="0.3">
      <c r="A50" s="102" t="s">
        <v>276</v>
      </c>
      <c r="B50" s="102" t="s">
        <v>277</v>
      </c>
      <c r="C50" s="102"/>
      <c r="D50" s="94"/>
      <c r="E50" s="94"/>
      <c r="F50" s="94">
        <v>1</v>
      </c>
      <c r="G50" s="94"/>
      <c r="H50" s="94"/>
      <c r="I50" s="94"/>
      <c r="J50" s="94"/>
    </row>
    <row r="51" spans="1:10" x14ac:dyDescent="0.3">
      <c r="A51" s="102" t="s">
        <v>278</v>
      </c>
      <c r="B51" s="102" t="s">
        <v>279</v>
      </c>
      <c r="C51" s="102"/>
      <c r="D51" s="94"/>
      <c r="E51" s="94"/>
      <c r="F51" s="94">
        <v>1</v>
      </c>
      <c r="G51" s="94"/>
      <c r="H51" s="94"/>
      <c r="I51" s="94"/>
      <c r="J51" s="94"/>
    </row>
    <row r="52" spans="1:10" x14ac:dyDescent="0.3">
      <c r="A52" s="102" t="s">
        <v>416</v>
      </c>
      <c r="B52" s="102" t="s">
        <v>415</v>
      </c>
      <c r="C52" s="102"/>
      <c r="D52" s="94"/>
      <c r="E52" s="94"/>
      <c r="F52" s="94"/>
      <c r="G52" s="94">
        <v>1</v>
      </c>
      <c r="H52" s="94"/>
      <c r="I52" s="94"/>
      <c r="J52" s="94"/>
    </row>
    <row r="53" spans="1:10" x14ac:dyDescent="0.3">
      <c r="A53" s="102" t="s">
        <v>280</v>
      </c>
      <c r="B53" s="102" t="s">
        <v>281</v>
      </c>
      <c r="C53" s="102"/>
      <c r="D53" s="94"/>
      <c r="E53" s="94"/>
      <c r="F53" s="94">
        <v>1</v>
      </c>
      <c r="G53" s="94"/>
      <c r="H53" s="94"/>
      <c r="I53" s="94"/>
      <c r="J53" s="94">
        <v>1</v>
      </c>
    </row>
    <row r="54" spans="1:10" x14ac:dyDescent="0.3">
      <c r="A54" s="102" t="s">
        <v>418</v>
      </c>
      <c r="B54" s="102" t="s">
        <v>417</v>
      </c>
      <c r="C54" s="102"/>
      <c r="D54" s="94"/>
      <c r="E54" s="94"/>
      <c r="F54" s="94"/>
      <c r="G54" s="94"/>
      <c r="H54" s="94">
        <v>1</v>
      </c>
      <c r="I54" s="94"/>
      <c r="J54" s="94">
        <v>1</v>
      </c>
    </row>
    <row r="55" spans="1:10" x14ac:dyDescent="0.3">
      <c r="A55" s="102" t="s">
        <v>397</v>
      </c>
      <c r="B55" s="102" t="s">
        <v>396</v>
      </c>
      <c r="C55" s="102"/>
      <c r="D55" s="94">
        <v>1</v>
      </c>
      <c r="E55" s="94"/>
      <c r="F55" s="94"/>
      <c r="G55" s="94"/>
      <c r="H55" s="94"/>
      <c r="I55" s="94"/>
      <c r="J55" s="94"/>
    </row>
    <row r="56" spans="1:10" x14ac:dyDescent="0.3">
      <c r="A56" s="102" t="s">
        <v>282</v>
      </c>
      <c r="B56" s="102" t="s">
        <v>283</v>
      </c>
      <c r="C56" s="102"/>
      <c r="D56" s="94"/>
      <c r="E56" s="94"/>
      <c r="F56" s="94"/>
      <c r="G56" s="94">
        <v>1</v>
      </c>
      <c r="H56" s="94"/>
      <c r="I56" s="94"/>
      <c r="J56" s="94">
        <v>1</v>
      </c>
    </row>
    <row r="57" spans="1:10" x14ac:dyDescent="0.3">
      <c r="A57" s="102" t="s">
        <v>420</v>
      </c>
      <c r="B57" s="102" t="s">
        <v>419</v>
      </c>
      <c r="C57" s="102"/>
      <c r="D57" s="94"/>
      <c r="E57" s="94"/>
      <c r="F57" s="94"/>
      <c r="G57" s="94">
        <v>1</v>
      </c>
      <c r="H57" s="94"/>
      <c r="I57" s="94"/>
      <c r="J57" s="94"/>
    </row>
    <row r="58" spans="1:10" x14ac:dyDescent="0.3">
      <c r="A58" s="102" t="s">
        <v>422</v>
      </c>
      <c r="B58" s="102" t="s">
        <v>421</v>
      </c>
      <c r="C58" s="102"/>
      <c r="D58" s="94"/>
      <c r="E58" s="94"/>
      <c r="F58" s="94"/>
      <c r="G58" s="94">
        <v>1</v>
      </c>
      <c r="H58" s="94"/>
      <c r="I58" s="94"/>
      <c r="J58" s="94">
        <v>1</v>
      </c>
    </row>
    <row r="59" spans="1:10" x14ac:dyDescent="0.3">
      <c r="A59" s="102" t="s">
        <v>424</v>
      </c>
      <c r="B59" s="102" t="s">
        <v>423</v>
      </c>
      <c r="C59" s="102"/>
      <c r="D59" s="94"/>
      <c r="E59" s="94"/>
      <c r="F59" s="94"/>
      <c r="G59" s="94">
        <v>1</v>
      </c>
      <c r="H59" s="94"/>
      <c r="I59" s="94"/>
      <c r="J59" s="94">
        <v>1</v>
      </c>
    </row>
    <row r="60" spans="1:10" x14ac:dyDescent="0.3">
      <c r="A60" s="102" t="s">
        <v>426</v>
      </c>
      <c r="B60" s="102" t="s">
        <v>425</v>
      </c>
      <c r="C60" s="102"/>
      <c r="D60" s="94"/>
      <c r="E60" s="94"/>
      <c r="F60" s="94"/>
      <c r="G60" s="94">
        <v>1</v>
      </c>
      <c r="H60" s="94"/>
      <c r="I60" s="94"/>
      <c r="J60" s="94"/>
    </row>
    <row r="61" spans="1:10" x14ac:dyDescent="0.3">
      <c r="A61" s="102" t="s">
        <v>428</v>
      </c>
      <c r="B61" s="102" t="s">
        <v>427</v>
      </c>
      <c r="C61" s="102"/>
      <c r="D61" s="94"/>
      <c r="E61" s="94">
        <v>1</v>
      </c>
      <c r="F61" s="94"/>
      <c r="G61" s="94"/>
      <c r="H61" s="94"/>
      <c r="I61" s="94"/>
      <c r="J61" s="94"/>
    </row>
    <row r="62" spans="1:10" x14ac:dyDescent="0.3">
      <c r="A62" s="102" t="s">
        <v>260</v>
      </c>
      <c r="B62" s="102" t="s">
        <v>429</v>
      </c>
      <c r="C62" s="102"/>
      <c r="D62" s="94"/>
      <c r="E62" s="94"/>
      <c r="F62" s="94"/>
      <c r="G62" s="94"/>
      <c r="H62" s="94">
        <v>1</v>
      </c>
      <c r="I62" s="94"/>
      <c r="J62" s="94">
        <v>1</v>
      </c>
    </row>
    <row r="63" spans="1:10" x14ac:dyDescent="0.3">
      <c r="A63" s="102" t="s">
        <v>431</v>
      </c>
      <c r="B63" s="102" t="s">
        <v>430</v>
      </c>
      <c r="C63" s="102"/>
      <c r="D63" s="94"/>
      <c r="E63" s="94"/>
      <c r="F63" s="94"/>
      <c r="G63" s="94">
        <v>1</v>
      </c>
      <c r="H63" s="94"/>
      <c r="I63" s="94"/>
      <c r="J63" s="94">
        <v>1</v>
      </c>
    </row>
    <row r="64" spans="1:10" x14ac:dyDescent="0.3">
      <c r="A64" s="102" t="s">
        <v>284</v>
      </c>
      <c r="B64" s="102" t="s">
        <v>285</v>
      </c>
      <c r="C64" s="102"/>
      <c r="D64" s="94">
        <v>1</v>
      </c>
      <c r="E64" s="94"/>
      <c r="F64" s="94"/>
      <c r="G64" s="94"/>
      <c r="H64" s="94"/>
      <c r="I64" s="94"/>
      <c r="J64" s="94"/>
    </row>
    <row r="65" spans="1:10" x14ac:dyDescent="0.3">
      <c r="A65" s="102" t="s">
        <v>433</v>
      </c>
      <c r="B65" s="102" t="s">
        <v>432</v>
      </c>
      <c r="C65" s="102"/>
      <c r="D65" s="94"/>
      <c r="E65" s="94"/>
      <c r="F65" s="94"/>
      <c r="G65" s="94">
        <v>1</v>
      </c>
      <c r="H65" s="94"/>
      <c r="I65" s="94"/>
      <c r="J65" s="94"/>
    </row>
    <row r="66" spans="1:10" x14ac:dyDescent="0.3">
      <c r="A66" s="102" t="s">
        <v>286</v>
      </c>
      <c r="B66" s="102" t="s">
        <v>287</v>
      </c>
      <c r="C66" s="102"/>
      <c r="D66" s="94"/>
      <c r="E66" s="94"/>
      <c r="F66" s="94">
        <v>1</v>
      </c>
      <c r="G66" s="94"/>
      <c r="H66" s="94"/>
      <c r="I66" s="94"/>
      <c r="J66" s="94">
        <v>1</v>
      </c>
    </row>
    <row r="67" spans="1:10" x14ac:dyDescent="0.3">
      <c r="A67" s="102" t="s">
        <v>288</v>
      </c>
      <c r="B67" s="102" t="s">
        <v>289</v>
      </c>
      <c r="C67" s="102"/>
      <c r="D67" s="94"/>
      <c r="E67" s="94"/>
      <c r="F67" s="94"/>
      <c r="G67" s="94">
        <v>1</v>
      </c>
      <c r="H67" s="94"/>
      <c r="I67" s="94"/>
      <c r="J67" s="94">
        <v>1</v>
      </c>
    </row>
    <row r="68" spans="1:10" x14ac:dyDescent="0.3">
      <c r="A68" s="102" t="s">
        <v>435</v>
      </c>
      <c r="B68" s="102" t="s">
        <v>434</v>
      </c>
      <c r="C68" s="102"/>
      <c r="D68" s="94"/>
      <c r="E68" s="94"/>
      <c r="F68" s="94">
        <v>1</v>
      </c>
      <c r="G68" s="94"/>
      <c r="H68" s="94"/>
      <c r="I68" s="94"/>
      <c r="J68" s="94">
        <v>1</v>
      </c>
    </row>
    <row r="69" spans="1:10" x14ac:dyDescent="0.3">
      <c r="A69" s="102" t="s">
        <v>290</v>
      </c>
      <c r="B69" s="102" t="s">
        <v>291</v>
      </c>
      <c r="C69" s="102"/>
      <c r="D69" s="94"/>
      <c r="E69" s="94"/>
      <c r="F69" s="94"/>
      <c r="G69" s="94">
        <v>1</v>
      </c>
      <c r="H69" s="94"/>
      <c r="I69" s="94"/>
      <c r="J69" s="94">
        <v>1</v>
      </c>
    </row>
    <row r="70" spans="1:10" x14ac:dyDescent="0.3">
      <c r="A70" s="102" t="s">
        <v>436</v>
      </c>
      <c r="B70" s="102" t="s">
        <v>398</v>
      </c>
      <c r="C70" s="102"/>
      <c r="D70" s="94"/>
      <c r="E70" s="94"/>
      <c r="F70" s="94"/>
      <c r="G70" s="94"/>
      <c r="H70" s="94"/>
      <c r="I70" s="94">
        <v>1</v>
      </c>
      <c r="J70" s="94"/>
    </row>
    <row r="71" spans="1:10" x14ac:dyDescent="0.3">
      <c r="A71" s="102" t="s">
        <v>399</v>
      </c>
      <c r="B71" s="102" t="s">
        <v>398</v>
      </c>
      <c r="C71" s="102"/>
      <c r="D71" s="94"/>
      <c r="E71" s="94"/>
      <c r="F71" s="94"/>
      <c r="G71" s="94"/>
      <c r="H71" s="94"/>
      <c r="I71" s="94">
        <v>1</v>
      </c>
      <c r="J71" s="94">
        <v>1</v>
      </c>
    </row>
    <row r="72" spans="1:10" x14ac:dyDescent="0.3">
      <c r="A72" s="102" t="s">
        <v>438</v>
      </c>
      <c r="B72" s="102" t="s">
        <v>437</v>
      </c>
      <c r="C72" s="102"/>
      <c r="D72" s="94"/>
      <c r="E72" s="94"/>
      <c r="F72" s="94"/>
      <c r="G72" s="94">
        <v>1</v>
      </c>
      <c r="H72" s="94"/>
      <c r="I72" s="94"/>
      <c r="J72" s="94">
        <v>1</v>
      </c>
    </row>
    <row r="73" spans="1:10" x14ac:dyDescent="0.3">
      <c r="A73" s="102" t="s">
        <v>292</v>
      </c>
      <c r="B73" s="102" t="s">
        <v>293</v>
      </c>
      <c r="C73" s="102"/>
      <c r="D73" s="94"/>
      <c r="E73" s="94"/>
      <c r="F73" s="94"/>
      <c r="G73" s="94"/>
      <c r="H73" s="94">
        <v>1</v>
      </c>
      <c r="I73" s="94"/>
      <c r="J73" s="94">
        <v>1</v>
      </c>
    </row>
    <row r="74" spans="1:10" x14ac:dyDescent="0.3">
      <c r="A74" s="102" t="s">
        <v>294</v>
      </c>
      <c r="B74" s="102" t="s">
        <v>295</v>
      </c>
      <c r="C74" s="102"/>
      <c r="D74" s="94"/>
      <c r="E74" s="94">
        <v>1</v>
      </c>
      <c r="F74" s="94"/>
      <c r="G74" s="94"/>
      <c r="H74" s="94"/>
      <c r="I74" s="94"/>
      <c r="J74" s="94"/>
    </row>
    <row r="75" spans="1:10" x14ac:dyDescent="0.3">
      <c r="A75" s="102" t="s">
        <v>296</v>
      </c>
      <c r="B75" s="102" t="s">
        <v>297</v>
      </c>
      <c r="C75" s="102"/>
      <c r="D75" s="94"/>
      <c r="E75" s="94">
        <v>1</v>
      </c>
      <c r="F75" s="94"/>
      <c r="G75" s="94"/>
      <c r="H75" s="94"/>
      <c r="I75" s="94"/>
      <c r="J75" s="94"/>
    </row>
    <row r="76" spans="1:10" x14ac:dyDescent="0.3">
      <c r="A76" s="102" t="s">
        <v>298</v>
      </c>
      <c r="B76" s="102" t="s">
        <v>299</v>
      </c>
      <c r="C76" s="102"/>
      <c r="D76" s="94"/>
      <c r="E76" s="94"/>
      <c r="F76" s="94"/>
      <c r="G76" s="94">
        <v>1</v>
      </c>
      <c r="H76" s="94"/>
      <c r="I76" s="94"/>
      <c r="J76" s="94">
        <v>1</v>
      </c>
    </row>
    <row r="77" spans="1:10" x14ac:dyDescent="0.3">
      <c r="A77" s="102" t="s">
        <v>440</v>
      </c>
      <c r="B77" s="102" t="s">
        <v>439</v>
      </c>
      <c r="C77" s="102"/>
      <c r="D77" s="94"/>
      <c r="E77" s="94"/>
      <c r="F77" s="94"/>
      <c r="G77" s="94">
        <v>1</v>
      </c>
      <c r="H77" s="94"/>
      <c r="I77" s="94"/>
      <c r="J77" s="94"/>
    </row>
    <row r="78" spans="1:10" x14ac:dyDescent="0.3">
      <c r="A78" s="102" t="s">
        <v>441</v>
      </c>
      <c r="B78" s="102" t="s">
        <v>439</v>
      </c>
      <c r="C78" s="102"/>
      <c r="D78" s="94"/>
      <c r="E78" s="94"/>
      <c r="F78" s="94"/>
      <c r="G78" s="94">
        <v>1</v>
      </c>
      <c r="H78" s="94"/>
      <c r="I78" s="94"/>
      <c r="J78" s="94">
        <v>1</v>
      </c>
    </row>
    <row r="79" spans="1:10" x14ac:dyDescent="0.3">
      <c r="A79" t="s">
        <v>300</v>
      </c>
      <c r="B79" s="102" t="s">
        <v>301</v>
      </c>
      <c r="C79" s="102"/>
      <c r="D79" s="94">
        <v>1</v>
      </c>
      <c r="E79" s="94"/>
      <c r="F79" s="94"/>
      <c r="G79" s="94"/>
      <c r="H79" s="94"/>
      <c r="I79" s="94"/>
      <c r="J79" s="94"/>
    </row>
    <row r="80" spans="1:10" x14ac:dyDescent="0.3">
      <c r="A80" t="s">
        <v>400</v>
      </c>
      <c r="B80" s="102" t="s">
        <v>303</v>
      </c>
      <c r="C80" s="102"/>
      <c r="D80" s="94"/>
      <c r="E80" s="94"/>
      <c r="F80" s="94">
        <v>1</v>
      </c>
      <c r="G80" s="94"/>
      <c r="H80" s="94"/>
      <c r="I80" s="94"/>
      <c r="J80" s="94"/>
    </row>
    <row r="81" spans="1:10" x14ac:dyDescent="0.3">
      <c r="A81" s="102" t="s">
        <v>302</v>
      </c>
      <c r="B81" s="102" t="s">
        <v>303</v>
      </c>
      <c r="C81" s="102"/>
      <c r="D81" s="94"/>
      <c r="E81" s="94"/>
      <c r="F81" s="94"/>
      <c r="G81" s="94">
        <v>1</v>
      </c>
      <c r="H81" s="94"/>
      <c r="I81" s="94"/>
      <c r="J81" s="94"/>
    </row>
    <row r="82" spans="1:10" x14ac:dyDescent="0.3">
      <c r="A82" s="102" t="s">
        <v>442</v>
      </c>
      <c r="B82" s="102" t="s">
        <v>303</v>
      </c>
      <c r="C82" s="102"/>
      <c r="D82" s="94"/>
      <c r="E82" s="94">
        <v>1</v>
      </c>
      <c r="F82" s="94"/>
      <c r="G82" s="94"/>
      <c r="H82" s="94"/>
      <c r="I82" s="94"/>
      <c r="J82" s="94">
        <v>1</v>
      </c>
    </row>
    <row r="83" spans="1:10" x14ac:dyDescent="0.3">
      <c r="A83" s="102" t="s">
        <v>304</v>
      </c>
      <c r="B83" s="102" t="s">
        <v>305</v>
      </c>
      <c r="C83" s="102"/>
      <c r="D83" s="94"/>
      <c r="E83" s="94"/>
      <c r="F83" s="94">
        <v>1</v>
      </c>
      <c r="G83" s="94"/>
      <c r="H83" s="94"/>
      <c r="I83" s="94"/>
      <c r="J83" s="94"/>
    </row>
    <row r="84" spans="1:10" x14ac:dyDescent="0.3">
      <c r="A84" s="102" t="s">
        <v>306</v>
      </c>
      <c r="B84" s="102" t="s">
        <v>100</v>
      </c>
      <c r="C84" s="102"/>
      <c r="D84" s="94"/>
      <c r="E84" s="94"/>
      <c r="F84" s="94"/>
      <c r="G84" s="94"/>
      <c r="H84" s="94">
        <v>1</v>
      </c>
      <c r="I84" s="94"/>
      <c r="J84" s="94">
        <v>1</v>
      </c>
    </row>
    <row r="85" spans="1:10" x14ac:dyDescent="0.3">
      <c r="A85" s="102" t="s">
        <v>444</v>
      </c>
      <c r="B85" s="102" t="s">
        <v>443</v>
      </c>
      <c r="C85" s="102"/>
      <c r="D85" s="94"/>
      <c r="E85" s="94"/>
      <c r="F85" s="94"/>
      <c r="G85" s="94">
        <v>1</v>
      </c>
      <c r="H85" s="94"/>
      <c r="I85" s="94"/>
      <c r="J85" s="94">
        <v>1</v>
      </c>
    </row>
    <row r="86" spans="1:10" x14ac:dyDescent="0.3">
      <c r="A86" s="102" t="s">
        <v>445</v>
      </c>
      <c r="B86" s="102" t="s">
        <v>443</v>
      </c>
      <c r="C86" s="102"/>
      <c r="D86" s="94"/>
      <c r="E86" s="94"/>
      <c r="F86" s="94"/>
      <c r="G86" s="94">
        <v>1</v>
      </c>
      <c r="H86" s="94"/>
      <c r="I86" s="94"/>
      <c r="J86" s="94"/>
    </row>
    <row r="87" spans="1:10" x14ac:dyDescent="0.3">
      <c r="A87" s="102" t="s">
        <v>307</v>
      </c>
      <c r="B87" s="102" t="s">
        <v>308</v>
      </c>
      <c r="C87" s="102"/>
      <c r="D87" s="94"/>
      <c r="E87" s="94"/>
      <c r="F87" s="94"/>
      <c r="G87" s="94"/>
      <c r="H87" s="94"/>
      <c r="I87" s="94">
        <v>1</v>
      </c>
      <c r="J87" s="94"/>
    </row>
    <row r="88" spans="1:10" x14ac:dyDescent="0.3">
      <c r="A88" s="102" t="s">
        <v>447</v>
      </c>
      <c r="B88" s="102" t="s">
        <v>446</v>
      </c>
      <c r="C88" s="102"/>
      <c r="D88" s="94"/>
      <c r="E88" s="94"/>
      <c r="F88" s="94"/>
      <c r="G88" s="94">
        <v>1</v>
      </c>
      <c r="H88" s="94"/>
      <c r="I88" s="94"/>
      <c r="J88" s="94">
        <v>1</v>
      </c>
    </row>
    <row r="89" spans="1:10" x14ac:dyDescent="0.3">
      <c r="A89" s="102" t="s">
        <v>309</v>
      </c>
      <c r="B89" s="102" t="s">
        <v>310</v>
      </c>
      <c r="C89" s="102"/>
      <c r="D89" s="94"/>
      <c r="E89" s="94"/>
      <c r="F89" s="94">
        <v>1</v>
      </c>
      <c r="G89" s="94"/>
      <c r="H89" s="94"/>
      <c r="I89" s="94"/>
      <c r="J89" s="94">
        <v>1</v>
      </c>
    </row>
    <row r="90" spans="1:10" x14ac:dyDescent="0.3">
      <c r="A90" s="102" t="s">
        <v>311</v>
      </c>
      <c r="B90" s="102" t="s">
        <v>312</v>
      </c>
      <c r="C90" s="102"/>
      <c r="D90" s="94"/>
      <c r="E90" s="94">
        <v>1</v>
      </c>
      <c r="F90" s="94"/>
      <c r="G90" s="94"/>
      <c r="H90" s="94"/>
      <c r="I90" s="94"/>
      <c r="J90" s="94"/>
    </row>
    <row r="91" spans="1:10" x14ac:dyDescent="0.3">
      <c r="A91" s="102" t="s">
        <v>448</v>
      </c>
      <c r="B91" s="102" t="s">
        <v>312</v>
      </c>
      <c r="C91" s="102"/>
      <c r="D91" s="94"/>
      <c r="E91" s="94"/>
      <c r="F91" s="94">
        <v>1</v>
      </c>
      <c r="G91" s="94"/>
      <c r="H91" s="94"/>
      <c r="I91" s="94"/>
      <c r="J91" s="94">
        <v>1</v>
      </c>
    </row>
    <row r="92" spans="1:10" x14ac:dyDescent="0.3">
      <c r="A92" s="102" t="s">
        <v>313</v>
      </c>
      <c r="B92" s="102" t="s">
        <v>314</v>
      </c>
      <c r="C92" s="102"/>
      <c r="D92" s="94"/>
      <c r="E92" s="94">
        <v>1</v>
      </c>
      <c r="F92" s="94"/>
      <c r="G92" s="94"/>
      <c r="H92" s="94"/>
      <c r="I92" s="94"/>
      <c r="J92" s="94">
        <v>1</v>
      </c>
    </row>
    <row r="93" spans="1:10" x14ac:dyDescent="0.3">
      <c r="A93" s="102" t="s">
        <v>227</v>
      </c>
      <c r="B93" s="102" t="s">
        <v>449</v>
      </c>
      <c r="C93" s="102"/>
      <c r="D93" s="94"/>
      <c r="E93" s="94"/>
      <c r="F93" s="94">
        <v>1</v>
      </c>
      <c r="G93" s="94"/>
      <c r="H93" s="94"/>
      <c r="I93" s="94"/>
      <c r="J93" s="94">
        <v>1</v>
      </c>
    </row>
    <row r="94" spans="1:10" x14ac:dyDescent="0.3">
      <c r="A94" s="102" t="s">
        <v>315</v>
      </c>
      <c r="B94" s="102" t="s">
        <v>316</v>
      </c>
      <c r="C94" s="102"/>
      <c r="D94" s="94"/>
      <c r="E94" s="94"/>
      <c r="F94" s="94"/>
      <c r="G94" s="94"/>
      <c r="H94" s="94"/>
      <c r="I94" s="94">
        <v>1</v>
      </c>
      <c r="J94" s="94"/>
    </row>
    <row r="95" spans="1:10" x14ac:dyDescent="0.3">
      <c r="A95" s="102" t="s">
        <v>451</v>
      </c>
      <c r="B95" s="102" t="s">
        <v>450</v>
      </c>
      <c r="C95" s="102"/>
      <c r="D95" s="94"/>
      <c r="E95" s="94"/>
      <c r="F95" s="94"/>
      <c r="G95" s="94">
        <v>1</v>
      </c>
      <c r="H95" s="94"/>
      <c r="I95" s="94"/>
      <c r="J95" s="94">
        <v>1</v>
      </c>
    </row>
    <row r="96" spans="1:10" x14ac:dyDescent="0.3">
      <c r="A96" s="102" t="s">
        <v>453</v>
      </c>
      <c r="B96" s="102" t="s">
        <v>452</v>
      </c>
      <c r="C96" s="102"/>
      <c r="D96" s="94">
        <v>1</v>
      </c>
      <c r="E96" s="94"/>
      <c r="F96" s="94"/>
      <c r="G96" s="94"/>
      <c r="H96" s="94"/>
      <c r="I96" s="94"/>
      <c r="J96" s="94">
        <v>1</v>
      </c>
    </row>
    <row r="97" spans="1:10" x14ac:dyDescent="0.3">
      <c r="A97" s="102" t="s">
        <v>317</v>
      </c>
      <c r="B97" s="102" t="s">
        <v>318</v>
      </c>
      <c r="C97" s="102"/>
      <c r="D97" s="94"/>
      <c r="E97" s="94"/>
      <c r="F97" s="94"/>
      <c r="G97" s="94"/>
      <c r="H97" s="94">
        <v>1</v>
      </c>
      <c r="I97" s="94"/>
      <c r="J97" s="94">
        <v>1</v>
      </c>
    </row>
    <row r="98" spans="1:10" x14ac:dyDescent="0.3">
      <c r="A98" s="102" t="s">
        <v>319</v>
      </c>
      <c r="B98" s="102" t="s">
        <v>320</v>
      </c>
      <c r="C98" s="102"/>
      <c r="D98" s="94"/>
      <c r="E98" s="94"/>
      <c r="F98" s="94"/>
      <c r="G98" s="94">
        <v>1</v>
      </c>
      <c r="H98" s="94"/>
      <c r="I98" s="94"/>
      <c r="J98" s="94">
        <v>1</v>
      </c>
    </row>
    <row r="99" spans="1:10" x14ac:dyDescent="0.3">
      <c r="A99" s="102" t="s">
        <v>321</v>
      </c>
      <c r="B99" s="102" t="s">
        <v>322</v>
      </c>
      <c r="C99" s="102"/>
      <c r="D99" s="94"/>
      <c r="E99" s="94"/>
      <c r="F99" s="94"/>
      <c r="G99" s="94"/>
      <c r="H99" s="94">
        <v>1</v>
      </c>
      <c r="I99" s="94"/>
      <c r="J99" s="94">
        <v>1</v>
      </c>
    </row>
    <row r="100" spans="1:10" x14ac:dyDescent="0.3">
      <c r="A100" s="102" t="s">
        <v>332</v>
      </c>
      <c r="B100" s="102" t="s">
        <v>454</v>
      </c>
      <c r="C100" s="102"/>
      <c r="D100" s="94"/>
      <c r="E100" s="94"/>
      <c r="F100" s="94"/>
      <c r="G100" s="94">
        <v>1</v>
      </c>
      <c r="H100" s="94"/>
      <c r="I100" s="94"/>
      <c r="J100" s="94">
        <v>1</v>
      </c>
    </row>
    <row r="101" spans="1:10" x14ac:dyDescent="0.3">
      <c r="A101" s="102" t="s">
        <v>323</v>
      </c>
      <c r="B101" s="102" t="s">
        <v>324</v>
      </c>
      <c r="C101" s="102"/>
      <c r="D101" s="94"/>
      <c r="E101" s="94"/>
      <c r="F101" s="94"/>
      <c r="G101" s="94">
        <v>1</v>
      </c>
      <c r="H101" s="94"/>
      <c r="I101" s="94"/>
      <c r="J101" s="94">
        <v>1</v>
      </c>
    </row>
    <row r="102" spans="1:10" x14ac:dyDescent="0.3">
      <c r="A102" s="102" t="s">
        <v>325</v>
      </c>
      <c r="B102" s="102" t="s">
        <v>326</v>
      </c>
      <c r="C102" s="102"/>
      <c r="D102" s="94"/>
      <c r="E102" s="94">
        <v>1</v>
      </c>
      <c r="F102" s="94"/>
      <c r="G102" s="94"/>
      <c r="H102" s="94"/>
      <c r="I102" s="94"/>
      <c r="J102" s="94"/>
    </row>
    <row r="103" spans="1:10" x14ac:dyDescent="0.3">
      <c r="A103" s="102" t="s">
        <v>455</v>
      </c>
      <c r="B103" s="102" t="s">
        <v>326</v>
      </c>
      <c r="C103" s="102"/>
      <c r="D103" s="94"/>
      <c r="E103" s="94">
        <v>1</v>
      </c>
      <c r="F103" s="94"/>
      <c r="G103" s="94"/>
      <c r="H103" s="94"/>
      <c r="I103" s="94"/>
      <c r="J103" s="94">
        <v>1</v>
      </c>
    </row>
    <row r="104" spans="1:10" x14ac:dyDescent="0.3">
      <c r="A104" s="102" t="s">
        <v>470</v>
      </c>
      <c r="B104" s="102" t="s">
        <v>469</v>
      </c>
      <c r="C104" s="102"/>
      <c r="D104" s="94"/>
      <c r="E104" s="94"/>
      <c r="F104" s="94"/>
      <c r="G104" s="94"/>
      <c r="H104" s="94">
        <v>1</v>
      </c>
      <c r="I104" s="94"/>
      <c r="J104" s="94">
        <v>1</v>
      </c>
    </row>
    <row r="105" spans="1:10" x14ac:dyDescent="0.3">
      <c r="A105" s="102" t="s">
        <v>457</v>
      </c>
      <c r="B105" s="102" t="s">
        <v>456</v>
      </c>
      <c r="C105" s="102"/>
      <c r="D105" s="94"/>
      <c r="E105" s="94">
        <v>1</v>
      </c>
      <c r="F105" s="94"/>
      <c r="G105" s="94"/>
      <c r="H105" s="94"/>
      <c r="I105" s="94"/>
      <c r="J105" s="94">
        <v>1</v>
      </c>
    </row>
    <row r="106" spans="1:10" x14ac:dyDescent="0.3">
      <c r="A106" s="102" t="s">
        <v>459</v>
      </c>
      <c r="B106" s="102" t="s">
        <v>458</v>
      </c>
      <c r="C106" s="102"/>
      <c r="D106" s="94"/>
      <c r="E106" s="94"/>
      <c r="F106" s="94"/>
      <c r="G106" s="94">
        <v>1</v>
      </c>
      <c r="H106" s="94"/>
      <c r="I106" s="94"/>
      <c r="J106" s="94"/>
    </row>
    <row r="107" spans="1:10" x14ac:dyDescent="0.3">
      <c r="A107" s="102" t="s">
        <v>318</v>
      </c>
      <c r="B107" s="102" t="s">
        <v>460</v>
      </c>
      <c r="C107" s="102"/>
      <c r="D107" s="94"/>
      <c r="E107" s="94"/>
      <c r="F107" s="94"/>
      <c r="G107" s="94">
        <v>1</v>
      </c>
      <c r="H107" s="94"/>
      <c r="I107" s="94"/>
      <c r="J107" s="94"/>
    </row>
    <row r="108" spans="1:10" x14ac:dyDescent="0.3">
      <c r="A108" s="102" t="s">
        <v>327</v>
      </c>
      <c r="B108" s="102" t="s">
        <v>328</v>
      </c>
      <c r="C108" s="102"/>
      <c r="D108" s="94"/>
      <c r="E108" s="94"/>
      <c r="F108" s="94"/>
      <c r="G108" s="94">
        <v>1</v>
      </c>
      <c r="H108" s="94"/>
      <c r="I108" s="94"/>
      <c r="J108" s="94">
        <v>1</v>
      </c>
    </row>
    <row r="109" spans="1:10" x14ac:dyDescent="0.3">
      <c r="A109" s="102" t="s">
        <v>462</v>
      </c>
      <c r="B109" s="102" t="s">
        <v>461</v>
      </c>
      <c r="C109" s="102"/>
      <c r="D109" s="94"/>
      <c r="E109" s="94"/>
      <c r="F109" s="94"/>
      <c r="G109" s="94">
        <v>1</v>
      </c>
      <c r="H109" s="94"/>
      <c r="I109" s="94"/>
      <c r="J109" s="94">
        <v>1</v>
      </c>
    </row>
    <row r="110" spans="1:10" x14ac:dyDescent="0.3">
      <c r="A110" s="102" t="s">
        <v>329</v>
      </c>
      <c r="B110" s="102" t="s">
        <v>330</v>
      </c>
      <c r="C110" s="102"/>
      <c r="D110" s="94"/>
      <c r="E110" s="94"/>
      <c r="F110" s="94"/>
      <c r="G110" s="94">
        <v>1</v>
      </c>
      <c r="H110" s="94"/>
      <c r="I110" s="94"/>
      <c r="J110" s="94"/>
    </row>
    <row r="111" spans="1:10" x14ac:dyDescent="0.3">
      <c r="A111" s="102" t="s">
        <v>402</v>
      </c>
      <c r="B111" s="102" t="s">
        <v>401</v>
      </c>
      <c r="C111" s="102"/>
      <c r="D111" s="94"/>
      <c r="E111" s="94">
        <v>1</v>
      </c>
      <c r="F111" s="94"/>
      <c r="G111" s="94"/>
      <c r="H111" s="94"/>
      <c r="I111" s="94"/>
      <c r="J111" s="94"/>
    </row>
    <row r="112" spans="1:10" x14ac:dyDescent="0.3">
      <c r="A112" s="102" t="s">
        <v>331</v>
      </c>
      <c r="B112" s="102" t="s">
        <v>332</v>
      </c>
      <c r="C112" s="102"/>
      <c r="D112" s="94"/>
      <c r="E112" s="94"/>
      <c r="F112" s="94"/>
      <c r="G112" s="94">
        <v>1</v>
      </c>
      <c r="H112" s="94"/>
      <c r="I112" s="94"/>
      <c r="J112" s="94">
        <v>1</v>
      </c>
    </row>
    <row r="113" spans="1:10" x14ac:dyDescent="0.3">
      <c r="A113" s="102" t="s">
        <v>463</v>
      </c>
      <c r="B113" s="102" t="s">
        <v>334</v>
      </c>
      <c r="C113" s="102"/>
      <c r="D113" s="94"/>
      <c r="E113" s="94"/>
      <c r="F113" s="94"/>
      <c r="G113" s="94">
        <v>1</v>
      </c>
      <c r="H113" s="94"/>
      <c r="I113" s="94"/>
      <c r="J113" s="94">
        <v>1</v>
      </c>
    </row>
    <row r="114" spans="1:10" x14ac:dyDescent="0.3">
      <c r="A114" s="102" t="s">
        <v>333</v>
      </c>
      <c r="B114" s="102" t="s">
        <v>334</v>
      </c>
      <c r="C114" s="102"/>
      <c r="D114" s="94"/>
      <c r="E114" s="94"/>
      <c r="F114" s="94"/>
      <c r="G114" s="94">
        <v>1</v>
      </c>
      <c r="H114" s="94"/>
      <c r="I114" s="94"/>
      <c r="J114" s="94"/>
    </row>
    <row r="115" spans="1:10" x14ac:dyDescent="0.3">
      <c r="A115" s="102" t="s">
        <v>335</v>
      </c>
      <c r="B115" s="102" t="s">
        <v>336</v>
      </c>
      <c r="C115" s="102"/>
      <c r="D115" s="94"/>
      <c r="E115" s="94"/>
      <c r="F115" s="94"/>
      <c r="G115" s="94">
        <v>1</v>
      </c>
      <c r="H115" s="94"/>
      <c r="I115" s="94"/>
      <c r="J115" s="94"/>
    </row>
    <row r="116" spans="1:10" x14ac:dyDescent="0.3">
      <c r="A116" s="102" t="s">
        <v>337</v>
      </c>
      <c r="B116" s="102" t="s">
        <v>464</v>
      </c>
      <c r="C116" s="102"/>
      <c r="D116" s="94"/>
      <c r="E116" s="94"/>
      <c r="F116" s="94">
        <v>1</v>
      </c>
      <c r="G116" s="94"/>
      <c r="H116" s="94"/>
      <c r="I116" s="94"/>
      <c r="J116" s="94">
        <v>1</v>
      </c>
    </row>
    <row r="117" spans="1:10" x14ac:dyDescent="0.3">
      <c r="A117" s="102" t="s">
        <v>338</v>
      </c>
      <c r="B117" s="102" t="s">
        <v>339</v>
      </c>
      <c r="C117" s="102"/>
      <c r="D117" s="94"/>
      <c r="E117" s="94"/>
      <c r="F117" s="94"/>
      <c r="G117" s="94"/>
      <c r="H117" s="94">
        <v>1</v>
      </c>
      <c r="I117" s="94"/>
      <c r="J117" s="94"/>
    </row>
    <row r="118" spans="1:10" x14ac:dyDescent="0.3">
      <c r="A118" s="102" t="s">
        <v>466</v>
      </c>
      <c r="B118" s="102" t="s">
        <v>465</v>
      </c>
      <c r="C118" s="102"/>
      <c r="D118" s="94"/>
      <c r="E118" s="94"/>
      <c r="F118" s="94"/>
      <c r="G118" s="94">
        <v>1</v>
      </c>
      <c r="H118" s="94"/>
      <c r="I118" s="94"/>
      <c r="J118" s="94"/>
    </row>
    <row r="119" spans="1:10" x14ac:dyDescent="0.3">
      <c r="A119" s="102" t="s">
        <v>340</v>
      </c>
      <c r="B119" s="102" t="s">
        <v>341</v>
      </c>
      <c r="C119" s="102"/>
      <c r="D119" s="94"/>
      <c r="E119" s="94"/>
      <c r="F119" s="94"/>
      <c r="G119" s="94">
        <v>1</v>
      </c>
      <c r="H119" s="94"/>
      <c r="I119" s="94"/>
      <c r="J119" s="94"/>
    </row>
    <row r="120" spans="1:10" x14ac:dyDescent="0.3">
      <c r="A120" s="102" t="s">
        <v>468</v>
      </c>
      <c r="B120" s="102" t="s">
        <v>467</v>
      </c>
      <c r="C120" s="102"/>
      <c r="D120" s="94"/>
      <c r="E120" s="94">
        <v>1</v>
      </c>
      <c r="F120" s="94"/>
      <c r="G120" s="94"/>
      <c r="H120" s="94"/>
      <c r="I120" s="94"/>
      <c r="J120" s="94"/>
    </row>
    <row r="121" spans="1:10" x14ac:dyDescent="0.3">
      <c r="A121" s="102"/>
      <c r="B121" s="102"/>
      <c r="C121" s="102"/>
      <c r="D121" s="94"/>
      <c r="E121" s="94"/>
      <c r="F121" s="94"/>
      <c r="G121" s="94"/>
      <c r="H121" s="94"/>
      <c r="I121" s="94"/>
      <c r="J121" s="94"/>
    </row>
    <row r="122" spans="1:10" x14ac:dyDescent="0.3">
      <c r="A122" s="102"/>
      <c r="B122" s="102"/>
      <c r="C122" s="102"/>
      <c r="D122" s="94"/>
      <c r="E122" s="94"/>
      <c r="F122" s="94"/>
      <c r="G122" s="94"/>
      <c r="H122" s="94"/>
      <c r="I122" s="94"/>
      <c r="J122" s="94"/>
    </row>
    <row r="123" spans="1:10" x14ac:dyDescent="0.3">
      <c r="A123" s="102"/>
      <c r="B123" s="102"/>
      <c r="C123" s="102"/>
      <c r="D123" s="94"/>
      <c r="E123" s="94"/>
      <c r="F123" s="94"/>
      <c r="G123" s="94"/>
      <c r="H123" s="94"/>
      <c r="I123" s="94"/>
      <c r="J123" s="94"/>
    </row>
    <row r="124" spans="1:10" x14ac:dyDescent="0.3">
      <c r="A124" s="102"/>
      <c r="B124" s="102"/>
      <c r="C124" s="102"/>
      <c r="D124" s="94"/>
      <c r="E124" s="94"/>
      <c r="F124" s="94"/>
      <c r="G124" s="94"/>
      <c r="H124" s="94"/>
      <c r="I124" s="94"/>
      <c r="J124" s="94"/>
    </row>
    <row r="125" spans="1:10" x14ac:dyDescent="0.3">
      <c r="A125" s="102"/>
      <c r="B125" s="102"/>
      <c r="C125" s="102"/>
      <c r="D125" s="94"/>
      <c r="E125" s="94"/>
      <c r="F125" s="94"/>
      <c r="G125" s="94"/>
      <c r="H125" s="94"/>
      <c r="I125" s="94"/>
      <c r="J125" s="94"/>
    </row>
    <row r="126" spans="1:10" x14ac:dyDescent="0.3">
      <c r="A126" s="102"/>
      <c r="B126" s="102"/>
      <c r="C126" s="102"/>
      <c r="D126" s="94"/>
      <c r="E126" s="94"/>
      <c r="F126" s="94"/>
      <c r="G126" s="94"/>
      <c r="H126" s="94"/>
      <c r="I126" s="94"/>
      <c r="J126" s="94"/>
    </row>
    <row r="127" spans="1:10" x14ac:dyDescent="0.3">
      <c r="A127" s="102"/>
      <c r="B127" s="102"/>
      <c r="C127" s="102"/>
      <c r="D127" s="94"/>
      <c r="E127" s="94"/>
      <c r="F127" s="94"/>
      <c r="G127" s="94"/>
      <c r="H127" s="94"/>
      <c r="I127" s="94"/>
      <c r="J127" s="94"/>
    </row>
    <row r="128" spans="1:10" x14ac:dyDescent="0.3">
      <c r="A128" s="102"/>
      <c r="B128" s="102"/>
      <c r="C128" s="102"/>
      <c r="D128" s="94"/>
      <c r="E128" s="94"/>
      <c r="F128" s="94"/>
      <c r="G128" s="94"/>
      <c r="H128" s="94"/>
      <c r="I128" s="94"/>
      <c r="J128" s="94"/>
    </row>
    <row r="129" spans="1:10" x14ac:dyDescent="0.3">
      <c r="A129" s="102"/>
      <c r="B129" s="102"/>
      <c r="C129" s="102"/>
      <c r="D129" s="94"/>
      <c r="E129" s="94"/>
      <c r="F129" s="94"/>
      <c r="G129" s="94"/>
      <c r="H129" s="94"/>
      <c r="I129" s="94"/>
      <c r="J129" s="94"/>
    </row>
    <row r="130" spans="1:10" x14ac:dyDescent="0.3">
      <c r="A130" s="102"/>
      <c r="B130" s="102"/>
      <c r="C130" s="102"/>
      <c r="D130" s="94"/>
      <c r="E130" s="94"/>
      <c r="F130" s="94"/>
      <c r="G130" s="94"/>
      <c r="H130" s="94"/>
      <c r="I130" s="94"/>
      <c r="J130" s="94"/>
    </row>
    <row r="131" spans="1:10" x14ac:dyDescent="0.3">
      <c r="A131" s="102"/>
      <c r="B131" s="102"/>
      <c r="C131" s="102"/>
      <c r="D131" s="94"/>
      <c r="E131" s="94"/>
      <c r="F131" s="94"/>
      <c r="G131" s="94"/>
      <c r="H131" s="94"/>
      <c r="I131" s="94"/>
      <c r="J131" s="94"/>
    </row>
    <row r="132" spans="1:10" x14ac:dyDescent="0.3">
      <c r="A132" s="102"/>
      <c r="B132" s="102"/>
      <c r="C132" s="102"/>
      <c r="D132" s="94"/>
      <c r="E132" s="94"/>
      <c r="F132" s="94"/>
      <c r="G132" s="94"/>
      <c r="H132" s="94"/>
      <c r="I132" s="94"/>
      <c r="J132" s="94"/>
    </row>
    <row r="133" spans="1:10" x14ac:dyDescent="0.3">
      <c r="A133" s="102"/>
      <c r="B133" s="102"/>
      <c r="C133" s="102"/>
      <c r="D133" s="94"/>
      <c r="E133" s="94"/>
      <c r="F133" s="94"/>
      <c r="G133" s="94"/>
      <c r="H133" s="94"/>
      <c r="I133" s="94"/>
      <c r="J133" s="94"/>
    </row>
    <row r="134" spans="1:10" x14ac:dyDescent="0.3">
      <c r="A134" s="102"/>
      <c r="B134" s="102"/>
      <c r="C134" s="102"/>
      <c r="D134" s="94"/>
      <c r="E134" s="94"/>
      <c r="F134" s="94"/>
      <c r="G134" s="94"/>
      <c r="H134" s="94"/>
      <c r="I134" s="94"/>
      <c r="J134" s="94"/>
    </row>
    <row r="135" spans="1:10" x14ac:dyDescent="0.3">
      <c r="A135" s="102"/>
      <c r="B135" s="102"/>
      <c r="C135" s="102"/>
      <c r="D135" s="94"/>
      <c r="E135" s="94"/>
      <c r="F135" s="94"/>
      <c r="G135" s="94"/>
      <c r="H135" s="94"/>
      <c r="I135" s="94"/>
      <c r="J135" s="94"/>
    </row>
    <row r="136" spans="1:10" x14ac:dyDescent="0.3">
      <c r="A136" s="102"/>
      <c r="B136" s="102"/>
      <c r="C136" s="102"/>
      <c r="D136" s="94"/>
      <c r="E136" s="94"/>
      <c r="F136" s="94"/>
      <c r="G136" s="94"/>
      <c r="H136" s="94"/>
      <c r="I136" s="94"/>
      <c r="J136" s="94"/>
    </row>
    <row r="137" spans="1:10" x14ac:dyDescent="0.3">
      <c r="A137" s="102"/>
      <c r="B137" s="102"/>
      <c r="C137" s="102"/>
      <c r="D137" s="94"/>
      <c r="E137" s="94"/>
      <c r="F137" s="94"/>
      <c r="G137" s="94"/>
      <c r="H137" s="94"/>
      <c r="I137" s="94"/>
      <c r="J137" s="94"/>
    </row>
    <row r="138" spans="1:10" x14ac:dyDescent="0.3">
      <c r="A138" s="102"/>
      <c r="B138" s="102"/>
      <c r="C138" s="102"/>
      <c r="D138" s="94"/>
      <c r="E138" s="94"/>
      <c r="F138" s="94"/>
      <c r="G138" s="94"/>
      <c r="H138" s="94"/>
      <c r="I138" s="94"/>
      <c r="J138" s="94"/>
    </row>
    <row r="139" spans="1:10" x14ac:dyDescent="0.3">
      <c r="A139" s="102"/>
      <c r="B139" s="102"/>
      <c r="C139" s="102"/>
      <c r="D139" s="94"/>
      <c r="E139" s="94"/>
      <c r="F139" s="94"/>
      <c r="G139" s="94"/>
      <c r="H139" s="94"/>
      <c r="I139" s="94"/>
      <c r="J139" s="94"/>
    </row>
    <row r="140" spans="1:10" x14ac:dyDescent="0.3">
      <c r="A140" s="102"/>
      <c r="B140" s="102"/>
      <c r="C140" s="102"/>
      <c r="D140" s="94"/>
      <c r="E140" s="94"/>
      <c r="F140" s="94"/>
      <c r="G140" s="94"/>
      <c r="H140" s="94"/>
      <c r="I140" s="94"/>
      <c r="J140" s="94"/>
    </row>
    <row r="141" spans="1:10" x14ac:dyDescent="0.3">
      <c r="A141" s="102"/>
      <c r="B141" s="102"/>
      <c r="C141" s="102"/>
      <c r="D141" s="94"/>
      <c r="E141" s="94"/>
      <c r="F141" s="94"/>
      <c r="G141" s="94"/>
      <c r="H141" s="94"/>
      <c r="I141" s="94"/>
      <c r="J141" s="94"/>
    </row>
    <row r="142" spans="1:10" x14ac:dyDescent="0.3">
      <c r="A142" s="102"/>
      <c r="B142" s="102"/>
      <c r="C142" s="102"/>
      <c r="D142" s="94"/>
      <c r="E142" s="94"/>
      <c r="F142" s="94"/>
      <c r="G142" s="94"/>
      <c r="H142" s="94"/>
      <c r="I142" s="94"/>
      <c r="J142" s="94"/>
    </row>
    <row r="143" spans="1:10" x14ac:dyDescent="0.3">
      <c r="A143" s="102"/>
      <c r="B143" s="102"/>
      <c r="C143" s="102"/>
      <c r="D143" s="94"/>
      <c r="E143" s="94"/>
      <c r="F143" s="94"/>
      <c r="G143" s="94"/>
      <c r="H143" s="94"/>
      <c r="I143" s="94"/>
      <c r="J143" s="94"/>
    </row>
    <row r="144" spans="1:10" x14ac:dyDescent="0.3">
      <c r="A144" s="102"/>
      <c r="B144" s="102"/>
      <c r="C144" s="102"/>
      <c r="D144" s="94"/>
      <c r="E144" s="94"/>
      <c r="F144" s="94"/>
      <c r="G144" s="94"/>
      <c r="H144" s="94"/>
      <c r="I144" s="94"/>
      <c r="J144" s="94"/>
    </row>
    <row r="145" spans="1:10" x14ac:dyDescent="0.3">
      <c r="A145" s="102"/>
      <c r="B145" s="102"/>
      <c r="C145" s="102"/>
      <c r="D145" s="94"/>
      <c r="E145" s="94"/>
      <c r="F145" s="94"/>
      <c r="G145" s="94"/>
      <c r="H145" s="94"/>
      <c r="I145" s="94"/>
      <c r="J145" s="94"/>
    </row>
    <row r="146" spans="1:10" x14ac:dyDescent="0.3">
      <c r="A146" s="102"/>
      <c r="B146" s="102"/>
      <c r="C146" s="102"/>
      <c r="D146" s="94"/>
      <c r="E146" s="94"/>
      <c r="F146" s="94"/>
      <c r="G146" s="94"/>
      <c r="H146" s="94"/>
      <c r="I146" s="94"/>
      <c r="J146" s="94"/>
    </row>
    <row r="147" spans="1:10" x14ac:dyDescent="0.3">
      <c r="A147" s="102"/>
      <c r="B147" s="102"/>
      <c r="C147" s="102"/>
      <c r="D147" s="94"/>
      <c r="E147" s="94"/>
      <c r="F147" s="94"/>
      <c r="G147" s="94"/>
      <c r="H147" s="94"/>
      <c r="I147" s="94"/>
      <c r="J147" s="94"/>
    </row>
    <row r="148" spans="1:10" x14ac:dyDescent="0.3">
      <c r="A148" s="102"/>
      <c r="B148" s="102"/>
      <c r="C148" s="102"/>
      <c r="D148" s="94"/>
      <c r="E148" s="94"/>
      <c r="F148" s="94"/>
      <c r="G148" s="94"/>
      <c r="H148" s="94"/>
      <c r="I148" s="94"/>
      <c r="J148" s="94"/>
    </row>
    <row r="149" spans="1:10" x14ac:dyDescent="0.3">
      <c r="A149" s="102"/>
      <c r="B149" s="102"/>
      <c r="C149" s="102"/>
      <c r="D149" s="94"/>
      <c r="E149" s="94"/>
      <c r="F149" s="94"/>
      <c r="G149" s="94"/>
      <c r="H149" s="94"/>
      <c r="I149" s="94"/>
      <c r="J149" s="94"/>
    </row>
    <row r="150" spans="1:10" x14ac:dyDescent="0.3">
      <c r="A150" s="102"/>
      <c r="B150" s="102"/>
      <c r="C150" s="102"/>
      <c r="D150" s="94"/>
      <c r="E150" s="94"/>
      <c r="F150" s="94"/>
      <c r="G150" s="94"/>
      <c r="H150" s="94"/>
      <c r="I150" s="94"/>
      <c r="J150" s="94"/>
    </row>
  </sheetData>
  <mergeCells count="8">
    <mergeCell ref="A9:C9"/>
    <mergeCell ref="A1:J2"/>
    <mergeCell ref="A3:J3"/>
    <mergeCell ref="D7:I7"/>
    <mergeCell ref="J7:J8"/>
    <mergeCell ref="A7:A8"/>
    <mergeCell ref="B7:B8"/>
    <mergeCell ref="C7:C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opLeftCell="A10" workbookViewId="0">
      <selection activeCell="F117" sqref="F117"/>
    </sheetView>
  </sheetViews>
  <sheetFormatPr defaultRowHeight="14.4" x14ac:dyDescent="0.3"/>
  <cols>
    <col min="1" max="1" width="7.6640625" customWidth="1"/>
    <col min="2" max="2" width="62.6640625" customWidth="1"/>
    <col min="3" max="3" width="12.21875" customWidth="1"/>
    <col min="4" max="4" width="11.77734375" customWidth="1"/>
  </cols>
  <sheetData>
    <row r="1" spans="1:4" x14ac:dyDescent="0.3">
      <c r="A1" s="163" t="str">
        <f>contact!B6</f>
        <v>University of Central Florida</v>
      </c>
      <c r="B1" s="149"/>
      <c r="C1" s="149"/>
      <c r="D1" s="149"/>
    </row>
    <row r="2" spans="1:4" x14ac:dyDescent="0.3">
      <c r="A2" s="163"/>
      <c r="B2" s="149"/>
      <c r="C2" s="149"/>
      <c r="D2" s="149"/>
    </row>
    <row r="3" spans="1:4" x14ac:dyDescent="0.3">
      <c r="A3" s="143"/>
      <c r="B3" s="143"/>
      <c r="C3" s="143"/>
      <c r="D3" s="143"/>
    </row>
    <row r="4" spans="1:4" x14ac:dyDescent="0.3">
      <c r="A4" s="25"/>
    </row>
    <row r="5" spans="1:4" x14ac:dyDescent="0.3">
      <c r="B5" s="107"/>
      <c r="C5" s="108" t="s">
        <v>178</v>
      </c>
      <c r="D5" s="108" t="s">
        <v>179</v>
      </c>
    </row>
    <row r="6" spans="1:4" x14ac:dyDescent="0.3">
      <c r="A6" s="196" t="s">
        <v>176</v>
      </c>
      <c r="B6" s="196"/>
      <c r="C6" s="109"/>
      <c r="D6" s="109"/>
    </row>
    <row r="7" spans="1:4" x14ac:dyDescent="0.3">
      <c r="A7">
        <v>1</v>
      </c>
      <c r="B7" s="205" t="s">
        <v>525</v>
      </c>
      <c r="C7" s="211">
        <v>0</v>
      </c>
      <c r="D7" s="110"/>
    </row>
    <row r="8" spans="1:4" x14ac:dyDescent="0.3">
      <c r="A8">
        <v>2</v>
      </c>
      <c r="B8" s="206" t="s">
        <v>526</v>
      </c>
      <c r="C8" s="212">
        <v>700</v>
      </c>
      <c r="D8" s="110"/>
    </row>
    <row r="9" spans="1:4" x14ac:dyDescent="0.3">
      <c r="A9">
        <v>3</v>
      </c>
      <c r="B9" s="205" t="s">
        <v>527</v>
      </c>
      <c r="C9" s="211">
        <v>2340</v>
      </c>
      <c r="D9" s="110"/>
    </row>
    <row r="10" spans="1:4" x14ac:dyDescent="0.3">
      <c r="A10">
        <v>4</v>
      </c>
      <c r="B10" s="206" t="s">
        <v>528</v>
      </c>
      <c r="C10" s="212">
        <v>90</v>
      </c>
      <c r="D10" s="110"/>
    </row>
    <row r="11" spans="1:4" x14ac:dyDescent="0.3">
      <c r="A11">
        <v>5</v>
      </c>
      <c r="B11" s="205" t="s">
        <v>529</v>
      </c>
      <c r="C11" s="211">
        <v>0</v>
      </c>
      <c r="D11" s="110"/>
    </row>
    <row r="12" spans="1:4" x14ac:dyDescent="0.3">
      <c r="A12">
        <v>6</v>
      </c>
      <c r="B12" s="206" t="s">
        <v>530</v>
      </c>
      <c r="C12" s="212">
        <v>0</v>
      </c>
      <c r="D12" s="110"/>
    </row>
    <row r="13" spans="1:4" x14ac:dyDescent="0.3">
      <c r="A13">
        <v>7</v>
      </c>
      <c r="B13" s="205" t="s">
        <v>531</v>
      </c>
      <c r="C13" s="211">
        <v>1550</v>
      </c>
      <c r="D13" s="110"/>
    </row>
    <row r="14" spans="1:4" x14ac:dyDescent="0.3">
      <c r="A14">
        <v>8</v>
      </c>
      <c r="B14" s="206" t="s">
        <v>532</v>
      </c>
      <c r="C14" s="212">
        <v>2047.38</v>
      </c>
      <c r="D14" s="110"/>
    </row>
    <row r="15" spans="1:4" x14ac:dyDescent="0.3">
      <c r="A15">
        <v>9</v>
      </c>
      <c r="B15" s="206" t="s">
        <v>533</v>
      </c>
      <c r="C15" s="213">
        <v>0</v>
      </c>
      <c r="D15" s="110"/>
    </row>
    <row r="16" spans="1:4" x14ac:dyDescent="0.3">
      <c r="A16">
        <v>10</v>
      </c>
      <c r="B16" s="205" t="s">
        <v>534</v>
      </c>
      <c r="C16" s="214">
        <v>2250</v>
      </c>
      <c r="D16" s="110"/>
    </row>
    <row r="17" spans="1:4" x14ac:dyDescent="0.3">
      <c r="A17">
        <v>11</v>
      </c>
      <c r="B17" s="206" t="s">
        <v>535</v>
      </c>
      <c r="C17" s="215">
        <v>500</v>
      </c>
      <c r="D17" s="110"/>
    </row>
    <row r="18" spans="1:4" x14ac:dyDescent="0.3">
      <c r="A18">
        <v>12</v>
      </c>
      <c r="B18" s="205" t="s">
        <v>536</v>
      </c>
      <c r="C18" s="211">
        <v>2000</v>
      </c>
      <c r="D18" s="110"/>
    </row>
    <row r="19" spans="1:4" x14ac:dyDescent="0.3">
      <c r="A19">
        <v>13</v>
      </c>
      <c r="B19" s="210" t="s">
        <v>537</v>
      </c>
      <c r="C19" s="203"/>
      <c r="D19" s="110"/>
    </row>
    <row r="20" spans="1:4" x14ac:dyDescent="0.3">
      <c r="A20">
        <v>14</v>
      </c>
      <c r="B20" s="205" t="s">
        <v>538</v>
      </c>
      <c r="C20" s="200">
        <v>5625</v>
      </c>
      <c r="D20" s="110"/>
    </row>
    <row r="21" spans="1:4" x14ac:dyDescent="0.3">
      <c r="A21">
        <v>15</v>
      </c>
      <c r="B21" s="206" t="s">
        <v>539</v>
      </c>
      <c r="C21" s="201">
        <v>7650</v>
      </c>
      <c r="D21" s="110"/>
    </row>
    <row r="22" spans="1:4" x14ac:dyDescent="0.3">
      <c r="A22">
        <v>16</v>
      </c>
      <c r="B22" s="205" t="s">
        <v>540</v>
      </c>
      <c r="C22" s="200">
        <v>3400</v>
      </c>
      <c r="D22" s="110"/>
    </row>
    <row r="23" spans="1:4" x14ac:dyDescent="0.3">
      <c r="A23">
        <v>17</v>
      </c>
      <c r="B23" s="206" t="s">
        <v>541</v>
      </c>
      <c r="C23" s="201">
        <v>0</v>
      </c>
      <c r="D23" s="110"/>
    </row>
    <row r="24" spans="1:4" x14ac:dyDescent="0.3">
      <c r="A24">
        <v>18</v>
      </c>
      <c r="B24" s="205" t="s">
        <v>542</v>
      </c>
      <c r="C24" s="200">
        <v>0</v>
      </c>
      <c r="D24" s="110"/>
    </row>
    <row r="25" spans="1:4" x14ac:dyDescent="0.3">
      <c r="A25">
        <v>19</v>
      </c>
      <c r="B25" s="206" t="s">
        <v>543</v>
      </c>
      <c r="C25" s="201">
        <v>0</v>
      </c>
      <c r="D25" s="110"/>
    </row>
    <row r="26" spans="1:4" x14ac:dyDescent="0.3">
      <c r="A26">
        <v>20</v>
      </c>
      <c r="B26" s="205" t="s">
        <v>544</v>
      </c>
      <c r="C26" s="200">
        <v>0</v>
      </c>
      <c r="D26" s="110"/>
    </row>
    <row r="27" spans="1:4" x14ac:dyDescent="0.3">
      <c r="A27">
        <v>21</v>
      </c>
      <c r="B27" s="206" t="s">
        <v>545</v>
      </c>
      <c r="C27" s="201">
        <v>0</v>
      </c>
      <c r="D27" s="110"/>
    </row>
    <row r="28" spans="1:4" x14ac:dyDescent="0.3">
      <c r="A28">
        <v>22</v>
      </c>
      <c r="B28" s="205" t="s">
        <v>546</v>
      </c>
      <c r="C28" s="200">
        <v>0</v>
      </c>
      <c r="D28" s="110"/>
    </row>
    <row r="29" spans="1:4" x14ac:dyDescent="0.3">
      <c r="A29">
        <v>23</v>
      </c>
      <c r="B29" s="206" t="s">
        <v>547</v>
      </c>
      <c r="C29" s="201">
        <v>2420</v>
      </c>
      <c r="D29" s="110"/>
    </row>
    <row r="30" spans="1:4" x14ac:dyDescent="0.3">
      <c r="A30">
        <v>24</v>
      </c>
      <c r="B30" s="207" t="s">
        <v>548</v>
      </c>
      <c r="C30" s="203"/>
      <c r="D30" s="110"/>
    </row>
    <row r="31" spans="1:4" x14ac:dyDescent="0.3">
      <c r="A31">
        <v>25</v>
      </c>
      <c r="B31" s="205" t="s">
        <v>549</v>
      </c>
      <c r="C31" s="200">
        <v>0</v>
      </c>
      <c r="D31" s="110"/>
    </row>
    <row r="32" spans="1:4" x14ac:dyDescent="0.3">
      <c r="A32">
        <v>26</v>
      </c>
      <c r="B32" s="209" t="s">
        <v>550</v>
      </c>
      <c r="C32" s="204">
        <v>0</v>
      </c>
      <c r="D32" s="110"/>
    </row>
    <row r="33" spans="1:4" x14ac:dyDescent="0.3">
      <c r="A33">
        <v>27</v>
      </c>
      <c r="B33" s="210" t="s">
        <v>551</v>
      </c>
      <c r="C33" s="203"/>
      <c r="D33" s="110"/>
    </row>
    <row r="34" spans="1:4" x14ac:dyDescent="0.3">
      <c r="A34">
        <v>28</v>
      </c>
      <c r="B34" s="205" t="s">
        <v>552</v>
      </c>
      <c r="C34" s="200">
        <v>100</v>
      </c>
      <c r="D34" s="110"/>
    </row>
    <row r="35" spans="1:4" x14ac:dyDescent="0.3">
      <c r="A35">
        <v>29</v>
      </c>
      <c r="B35" s="206" t="s">
        <v>553</v>
      </c>
      <c r="C35" s="201">
        <v>50</v>
      </c>
      <c r="D35" s="110"/>
    </row>
    <row r="36" spans="1:4" x14ac:dyDescent="0.3">
      <c r="A36">
        <v>30</v>
      </c>
      <c r="B36" s="205" t="s">
        <v>554</v>
      </c>
      <c r="C36" s="200">
        <v>0</v>
      </c>
      <c r="D36" s="110"/>
    </row>
    <row r="37" spans="1:4" x14ac:dyDescent="0.3">
      <c r="A37">
        <v>31</v>
      </c>
      <c r="B37" s="206" t="s">
        <v>555</v>
      </c>
      <c r="C37" s="201">
        <v>0</v>
      </c>
      <c r="D37" s="110"/>
    </row>
    <row r="38" spans="1:4" x14ac:dyDescent="0.3">
      <c r="A38">
        <v>32</v>
      </c>
      <c r="B38" s="205" t="s">
        <v>556</v>
      </c>
      <c r="C38" s="200">
        <v>1350</v>
      </c>
      <c r="D38" s="110"/>
    </row>
    <row r="39" spans="1:4" x14ac:dyDescent="0.3">
      <c r="A39">
        <v>33</v>
      </c>
      <c r="B39" s="210" t="s">
        <v>557</v>
      </c>
      <c r="C39" s="203"/>
      <c r="D39" s="110"/>
    </row>
    <row r="40" spans="1:4" x14ac:dyDescent="0.3">
      <c r="A40">
        <v>34</v>
      </c>
      <c r="B40" s="206" t="s">
        <v>558</v>
      </c>
      <c r="C40" s="201">
        <v>25</v>
      </c>
      <c r="D40" s="110"/>
    </row>
    <row r="41" spans="1:4" x14ac:dyDescent="0.3">
      <c r="A41">
        <v>35</v>
      </c>
      <c r="B41" s="205" t="s">
        <v>559</v>
      </c>
      <c r="C41" s="200">
        <v>415</v>
      </c>
      <c r="D41" s="110"/>
    </row>
    <row r="42" spans="1:4" x14ac:dyDescent="0.3">
      <c r="A42">
        <v>36</v>
      </c>
      <c r="B42" s="206" t="s">
        <v>560</v>
      </c>
      <c r="C42" s="201">
        <v>15</v>
      </c>
      <c r="D42" s="110"/>
    </row>
    <row r="43" spans="1:4" x14ac:dyDescent="0.3">
      <c r="A43">
        <v>37</v>
      </c>
      <c r="B43" s="205" t="s">
        <v>561</v>
      </c>
      <c r="C43" s="200">
        <v>206</v>
      </c>
      <c r="D43" s="110"/>
    </row>
    <row r="44" spans="1:4" x14ac:dyDescent="0.3">
      <c r="A44">
        <v>38</v>
      </c>
      <c r="B44" s="206" t="s">
        <v>562</v>
      </c>
      <c r="C44" s="201">
        <v>270</v>
      </c>
      <c r="D44" s="110"/>
    </row>
    <row r="45" spans="1:4" x14ac:dyDescent="0.3">
      <c r="A45">
        <v>39</v>
      </c>
      <c r="B45" s="210" t="s">
        <v>563</v>
      </c>
      <c r="C45" s="203"/>
      <c r="D45" s="110"/>
    </row>
    <row r="46" spans="1:4" x14ac:dyDescent="0.3">
      <c r="A46">
        <v>40</v>
      </c>
      <c r="B46" s="205" t="s">
        <v>564</v>
      </c>
      <c r="C46" s="200">
        <v>0</v>
      </c>
      <c r="D46" s="110"/>
    </row>
    <row r="47" spans="1:4" x14ac:dyDescent="0.3">
      <c r="A47">
        <v>41</v>
      </c>
      <c r="B47" s="206" t="s">
        <v>565</v>
      </c>
      <c r="C47" s="201">
        <v>0</v>
      </c>
      <c r="D47" s="110"/>
    </row>
    <row r="48" spans="1:4" x14ac:dyDescent="0.3">
      <c r="A48">
        <v>42</v>
      </c>
      <c r="B48" s="205" t="s">
        <v>566</v>
      </c>
      <c r="C48" s="200">
        <v>0</v>
      </c>
      <c r="D48" s="110"/>
    </row>
    <row r="49" spans="1:4" x14ac:dyDescent="0.3">
      <c r="A49">
        <v>43</v>
      </c>
      <c r="B49" s="209" t="s">
        <v>567</v>
      </c>
      <c r="C49" s="204">
        <v>0</v>
      </c>
      <c r="D49" s="110"/>
    </row>
    <row r="50" spans="1:4" x14ac:dyDescent="0.3">
      <c r="A50">
        <v>44</v>
      </c>
      <c r="B50" s="205" t="s">
        <v>568</v>
      </c>
      <c r="C50" s="200">
        <v>0</v>
      </c>
      <c r="D50" s="110"/>
    </row>
    <row r="51" spans="1:4" x14ac:dyDescent="0.3">
      <c r="A51">
        <v>45</v>
      </c>
      <c r="B51" s="209" t="s">
        <v>569</v>
      </c>
      <c r="C51" s="204">
        <v>0</v>
      </c>
      <c r="D51" s="110"/>
    </row>
    <row r="52" spans="1:4" x14ac:dyDescent="0.3">
      <c r="A52">
        <v>46</v>
      </c>
      <c r="B52" s="205" t="s">
        <v>570</v>
      </c>
      <c r="C52" s="200">
        <v>0</v>
      </c>
      <c r="D52" s="110"/>
    </row>
    <row r="53" spans="1:4" x14ac:dyDescent="0.3">
      <c r="A53">
        <v>47</v>
      </c>
      <c r="B53" s="209" t="s">
        <v>571</v>
      </c>
      <c r="C53" s="204">
        <v>0</v>
      </c>
      <c r="D53" s="110"/>
    </row>
    <row r="54" spans="1:4" x14ac:dyDescent="0.3">
      <c r="A54">
        <v>48</v>
      </c>
      <c r="B54" s="205" t="s">
        <v>572</v>
      </c>
      <c r="C54" s="200">
        <v>0</v>
      </c>
      <c r="D54" s="110"/>
    </row>
    <row r="55" spans="1:4" x14ac:dyDescent="0.3">
      <c r="A55">
        <v>49</v>
      </c>
      <c r="B55" s="209" t="s">
        <v>514</v>
      </c>
      <c r="C55" s="204">
        <v>1650</v>
      </c>
      <c r="D55" s="110"/>
    </row>
    <row r="56" spans="1:4" x14ac:dyDescent="0.3">
      <c r="A56">
        <v>50</v>
      </c>
      <c r="B56" s="205" t="s">
        <v>573</v>
      </c>
      <c r="C56" s="200">
        <v>0</v>
      </c>
      <c r="D56" s="110"/>
    </row>
    <row r="57" spans="1:4" x14ac:dyDescent="0.3">
      <c r="A57">
        <v>51</v>
      </c>
      <c r="B57" s="209" t="s">
        <v>574</v>
      </c>
      <c r="C57" s="204">
        <v>2500</v>
      </c>
      <c r="D57" s="110"/>
    </row>
    <row r="58" spans="1:4" x14ac:dyDescent="0.3">
      <c r="A58">
        <v>52</v>
      </c>
      <c r="B58" s="205" t="s">
        <v>575</v>
      </c>
      <c r="C58" s="200">
        <v>15</v>
      </c>
      <c r="D58" s="110"/>
    </row>
    <row r="59" spans="1:4" x14ac:dyDescent="0.3">
      <c r="A59">
        <v>53</v>
      </c>
      <c r="B59" s="209" t="s">
        <v>576</v>
      </c>
      <c r="C59" s="204">
        <v>0</v>
      </c>
      <c r="D59" s="110"/>
    </row>
    <row r="60" spans="1:4" x14ac:dyDescent="0.3">
      <c r="B60" s="131"/>
      <c r="C60" s="134"/>
      <c r="D60" s="110"/>
    </row>
    <row r="61" spans="1:4" x14ac:dyDescent="0.3">
      <c r="C61" s="132"/>
      <c r="D61" s="110"/>
    </row>
    <row r="62" spans="1:4" x14ac:dyDescent="0.3">
      <c r="A62" s="196" t="s">
        <v>177</v>
      </c>
      <c r="B62" s="196"/>
      <c r="C62" s="112"/>
      <c r="D62" s="112"/>
    </row>
    <row r="63" spans="1:4" x14ac:dyDescent="0.3">
      <c r="A63">
        <v>1</v>
      </c>
      <c r="B63" s="205" t="s">
        <v>577</v>
      </c>
      <c r="C63" s="110"/>
      <c r="D63" s="200">
        <v>25</v>
      </c>
    </row>
    <row r="64" spans="1:4" x14ac:dyDescent="0.3">
      <c r="A64">
        <v>2</v>
      </c>
      <c r="B64" s="206" t="s">
        <v>526</v>
      </c>
      <c r="C64" s="110"/>
      <c r="D64" s="201">
        <v>745.63000000000011</v>
      </c>
    </row>
    <row r="65" spans="1:4" x14ac:dyDescent="0.3">
      <c r="A65">
        <v>3</v>
      </c>
      <c r="B65" s="205" t="s">
        <v>578</v>
      </c>
      <c r="C65" s="110"/>
      <c r="D65" s="202">
        <v>0</v>
      </c>
    </row>
    <row r="66" spans="1:4" x14ac:dyDescent="0.3">
      <c r="A66">
        <v>4</v>
      </c>
      <c r="B66" s="206" t="s">
        <v>579</v>
      </c>
      <c r="C66" s="110"/>
      <c r="D66" s="201">
        <v>0</v>
      </c>
    </row>
    <row r="67" spans="1:4" x14ac:dyDescent="0.3">
      <c r="A67">
        <v>5</v>
      </c>
      <c r="B67" s="205" t="s">
        <v>529</v>
      </c>
      <c r="C67" s="110"/>
      <c r="D67" s="200">
        <v>34.78</v>
      </c>
    </row>
    <row r="68" spans="1:4" x14ac:dyDescent="0.3">
      <c r="A68">
        <v>6</v>
      </c>
      <c r="B68" s="206" t="s">
        <v>530</v>
      </c>
      <c r="C68" s="110"/>
      <c r="D68" s="201">
        <v>0</v>
      </c>
    </row>
    <row r="69" spans="1:4" x14ac:dyDescent="0.3">
      <c r="A69">
        <v>7</v>
      </c>
      <c r="B69" s="205" t="s">
        <v>531</v>
      </c>
      <c r="C69" s="110"/>
      <c r="D69" s="200">
        <v>0</v>
      </c>
    </row>
    <row r="70" spans="1:4" x14ac:dyDescent="0.3">
      <c r="A70">
        <v>8</v>
      </c>
      <c r="B70" s="206" t="s">
        <v>580</v>
      </c>
      <c r="C70" s="110"/>
      <c r="D70" s="201">
        <v>0</v>
      </c>
    </row>
    <row r="71" spans="1:4" x14ac:dyDescent="0.3">
      <c r="A71">
        <v>9</v>
      </c>
      <c r="B71" s="206" t="s">
        <v>533</v>
      </c>
      <c r="C71" s="110"/>
      <c r="D71" s="201">
        <v>534.23</v>
      </c>
    </row>
    <row r="72" spans="1:4" x14ac:dyDescent="0.3">
      <c r="A72">
        <v>10</v>
      </c>
      <c r="B72" s="205" t="s">
        <v>534</v>
      </c>
      <c r="C72" s="110"/>
      <c r="D72" s="200">
        <v>0</v>
      </c>
    </row>
    <row r="73" spans="1:4" x14ac:dyDescent="0.3">
      <c r="A73">
        <v>11</v>
      </c>
      <c r="B73" s="206" t="s">
        <v>535</v>
      </c>
      <c r="C73" s="110"/>
      <c r="D73" s="201">
        <v>0</v>
      </c>
    </row>
    <row r="74" spans="1:4" x14ac:dyDescent="0.3">
      <c r="A74">
        <v>12</v>
      </c>
      <c r="B74" s="205" t="s">
        <v>581</v>
      </c>
      <c r="C74" s="110"/>
      <c r="D74" s="200">
        <v>0</v>
      </c>
    </row>
    <row r="75" spans="1:4" x14ac:dyDescent="0.3">
      <c r="A75">
        <v>13</v>
      </c>
      <c r="B75" s="207" t="s">
        <v>582</v>
      </c>
      <c r="C75" s="110"/>
      <c r="D75" s="203"/>
    </row>
    <row r="76" spans="1:4" x14ac:dyDescent="0.3">
      <c r="A76">
        <v>14</v>
      </c>
      <c r="B76" s="205" t="s">
        <v>538</v>
      </c>
      <c r="C76" s="110"/>
      <c r="D76" s="200">
        <v>5625</v>
      </c>
    </row>
    <row r="77" spans="1:4" x14ac:dyDescent="0.3">
      <c r="A77">
        <v>15</v>
      </c>
      <c r="B77" s="206" t="s">
        <v>539</v>
      </c>
      <c r="C77" s="110"/>
      <c r="D77" s="201">
        <v>7650</v>
      </c>
    </row>
    <row r="78" spans="1:4" x14ac:dyDescent="0.3">
      <c r="A78">
        <v>16</v>
      </c>
      <c r="B78" s="205" t="s">
        <v>540</v>
      </c>
      <c r="C78" s="110"/>
      <c r="D78" s="200">
        <v>3900</v>
      </c>
    </row>
    <row r="79" spans="1:4" x14ac:dyDescent="0.3">
      <c r="A79">
        <v>17</v>
      </c>
      <c r="B79" s="206" t="s">
        <v>583</v>
      </c>
      <c r="C79" s="110"/>
      <c r="D79" s="201">
        <v>491</v>
      </c>
    </row>
    <row r="80" spans="1:4" x14ac:dyDescent="0.3">
      <c r="A80">
        <v>18</v>
      </c>
      <c r="B80" s="205" t="s">
        <v>542</v>
      </c>
      <c r="C80" s="110"/>
      <c r="D80" s="200">
        <v>0</v>
      </c>
    </row>
    <row r="81" spans="1:4" x14ac:dyDescent="0.3">
      <c r="A81">
        <v>19</v>
      </c>
      <c r="B81" s="206" t="s">
        <v>543</v>
      </c>
      <c r="C81" s="110"/>
      <c r="D81" s="201">
        <v>86.64</v>
      </c>
    </row>
    <row r="82" spans="1:4" x14ac:dyDescent="0.3">
      <c r="A82">
        <v>20</v>
      </c>
      <c r="B82" s="205" t="s">
        <v>544</v>
      </c>
      <c r="C82" s="110"/>
      <c r="D82" s="200">
        <v>2800</v>
      </c>
    </row>
    <row r="83" spans="1:4" x14ac:dyDescent="0.3">
      <c r="A83">
        <v>21</v>
      </c>
      <c r="B83" s="206" t="s">
        <v>545</v>
      </c>
      <c r="C83" s="110"/>
      <c r="D83" s="201">
        <v>200</v>
      </c>
    </row>
    <row r="84" spans="1:4" x14ac:dyDescent="0.3">
      <c r="A84">
        <v>22</v>
      </c>
      <c r="B84" s="205" t="s">
        <v>546</v>
      </c>
      <c r="C84" s="110"/>
      <c r="D84" s="200">
        <v>1457.85</v>
      </c>
    </row>
    <row r="85" spans="1:4" x14ac:dyDescent="0.3">
      <c r="A85">
        <v>23</v>
      </c>
      <c r="B85" s="206" t="s">
        <v>547</v>
      </c>
      <c r="C85" s="110"/>
      <c r="D85" s="201">
        <v>2420</v>
      </c>
    </row>
    <row r="86" spans="1:4" x14ac:dyDescent="0.3">
      <c r="A86">
        <v>24</v>
      </c>
      <c r="B86" s="207" t="s">
        <v>548</v>
      </c>
      <c r="C86" s="110"/>
      <c r="D86" s="203"/>
    </row>
    <row r="87" spans="1:4" x14ac:dyDescent="0.3">
      <c r="A87">
        <v>25</v>
      </c>
      <c r="B87" s="205" t="s">
        <v>549</v>
      </c>
      <c r="C87" s="110"/>
      <c r="D87" s="200">
        <v>0</v>
      </c>
    </row>
    <row r="88" spans="1:4" x14ac:dyDescent="0.3">
      <c r="A88">
        <v>26</v>
      </c>
      <c r="B88" s="206" t="s">
        <v>550</v>
      </c>
      <c r="C88" s="110"/>
      <c r="D88" s="201">
        <v>95.449999999999989</v>
      </c>
    </row>
    <row r="89" spans="1:4" x14ac:dyDescent="0.3">
      <c r="A89">
        <v>27</v>
      </c>
      <c r="B89" s="207" t="s">
        <v>551</v>
      </c>
      <c r="C89" s="110"/>
      <c r="D89" s="203"/>
    </row>
    <row r="90" spans="1:4" x14ac:dyDescent="0.3">
      <c r="A90">
        <v>28</v>
      </c>
      <c r="B90" s="205" t="s">
        <v>552</v>
      </c>
      <c r="C90" s="110"/>
      <c r="D90" s="200">
        <v>181</v>
      </c>
    </row>
    <row r="91" spans="1:4" x14ac:dyDescent="0.3">
      <c r="A91">
        <v>29</v>
      </c>
      <c r="B91" s="206" t="s">
        <v>553</v>
      </c>
      <c r="C91" s="110"/>
      <c r="D91" s="201">
        <v>50</v>
      </c>
    </row>
    <row r="92" spans="1:4" x14ac:dyDescent="0.3">
      <c r="A92">
        <v>30</v>
      </c>
      <c r="B92" s="205" t="s">
        <v>554</v>
      </c>
      <c r="C92" s="110"/>
      <c r="D92" s="200">
        <v>229.47</v>
      </c>
    </row>
    <row r="93" spans="1:4" x14ac:dyDescent="0.3">
      <c r="A93">
        <v>31</v>
      </c>
      <c r="B93" s="206" t="s">
        <v>555</v>
      </c>
      <c r="C93" s="110"/>
      <c r="D93" s="201">
        <v>40</v>
      </c>
    </row>
    <row r="94" spans="1:4" x14ac:dyDescent="0.3">
      <c r="A94">
        <v>32</v>
      </c>
      <c r="B94" s="205" t="s">
        <v>556</v>
      </c>
      <c r="C94" s="110"/>
      <c r="D94" s="200">
        <v>0</v>
      </c>
    </row>
    <row r="95" spans="1:4" x14ac:dyDescent="0.3">
      <c r="A95">
        <v>33</v>
      </c>
      <c r="B95" s="207" t="s">
        <v>557</v>
      </c>
      <c r="C95" s="110"/>
      <c r="D95" s="203"/>
    </row>
    <row r="96" spans="1:4" x14ac:dyDescent="0.3">
      <c r="A96">
        <v>34</v>
      </c>
      <c r="B96" s="208" t="s">
        <v>558</v>
      </c>
      <c r="C96" s="110"/>
      <c r="D96" s="204">
        <v>0</v>
      </c>
    </row>
    <row r="97" spans="1:4" x14ac:dyDescent="0.3">
      <c r="A97">
        <v>35</v>
      </c>
      <c r="B97" s="205" t="s">
        <v>559</v>
      </c>
      <c r="C97" s="110"/>
      <c r="D97" s="200">
        <v>357.75</v>
      </c>
    </row>
    <row r="98" spans="1:4" x14ac:dyDescent="0.3">
      <c r="A98">
        <v>36</v>
      </c>
      <c r="B98" s="206" t="s">
        <v>560</v>
      </c>
      <c r="C98" s="110"/>
      <c r="D98" s="201">
        <v>632.37</v>
      </c>
    </row>
    <row r="99" spans="1:4" x14ac:dyDescent="0.3">
      <c r="A99">
        <v>37</v>
      </c>
      <c r="B99" s="205" t="s">
        <v>584</v>
      </c>
      <c r="C99" s="110"/>
      <c r="D99" s="200">
        <v>270</v>
      </c>
    </row>
    <row r="100" spans="1:4" x14ac:dyDescent="0.3">
      <c r="A100">
        <v>38</v>
      </c>
      <c r="B100" s="206" t="s">
        <v>585</v>
      </c>
      <c r="C100" s="110"/>
      <c r="D100" s="201">
        <v>277</v>
      </c>
    </row>
    <row r="101" spans="1:4" x14ac:dyDescent="0.3">
      <c r="A101">
        <v>39</v>
      </c>
      <c r="B101" s="207" t="s">
        <v>563</v>
      </c>
      <c r="C101" s="110"/>
      <c r="D101" s="203"/>
    </row>
    <row r="102" spans="1:4" x14ac:dyDescent="0.3">
      <c r="A102">
        <v>40</v>
      </c>
      <c r="B102" s="205" t="s">
        <v>564</v>
      </c>
      <c r="C102" s="110"/>
      <c r="D102" s="200">
        <v>0</v>
      </c>
    </row>
    <row r="103" spans="1:4" x14ac:dyDescent="0.3">
      <c r="A103">
        <v>41</v>
      </c>
      <c r="B103" s="206" t="s">
        <v>565</v>
      </c>
      <c r="C103" s="110"/>
      <c r="D103" s="201">
        <v>0</v>
      </c>
    </row>
    <row r="104" spans="1:4" x14ac:dyDescent="0.3">
      <c r="A104">
        <v>42</v>
      </c>
      <c r="B104" s="205" t="s">
        <v>566</v>
      </c>
      <c r="C104" s="110"/>
      <c r="D104" s="200">
        <v>0</v>
      </c>
    </row>
    <row r="105" spans="1:4" x14ac:dyDescent="0.3">
      <c r="A105">
        <v>43</v>
      </c>
      <c r="B105" s="206" t="s">
        <v>567</v>
      </c>
      <c r="C105" s="110"/>
      <c r="D105" s="201">
        <v>99</v>
      </c>
    </row>
    <row r="106" spans="1:4" x14ac:dyDescent="0.3">
      <c r="A106">
        <v>44</v>
      </c>
      <c r="B106" s="205" t="s">
        <v>568</v>
      </c>
      <c r="C106" s="110"/>
      <c r="D106" s="200">
        <v>56.9</v>
      </c>
    </row>
    <row r="107" spans="1:4" x14ac:dyDescent="0.3">
      <c r="A107">
        <v>45</v>
      </c>
      <c r="B107" s="206" t="s">
        <v>569</v>
      </c>
      <c r="C107" s="110"/>
      <c r="D107" s="201">
        <v>308.85000000000002</v>
      </c>
    </row>
    <row r="108" spans="1:4" x14ac:dyDescent="0.3">
      <c r="A108">
        <v>46</v>
      </c>
      <c r="B108" s="205" t="s">
        <v>570</v>
      </c>
      <c r="C108" s="110"/>
      <c r="D108" s="200">
        <v>0</v>
      </c>
    </row>
    <row r="109" spans="1:4" x14ac:dyDescent="0.3">
      <c r="A109">
        <v>47</v>
      </c>
      <c r="B109" s="206" t="s">
        <v>571</v>
      </c>
      <c r="C109" s="110"/>
      <c r="D109" s="201">
        <v>0</v>
      </c>
    </row>
    <row r="110" spans="1:4" x14ac:dyDescent="0.3">
      <c r="A110">
        <v>48</v>
      </c>
      <c r="B110" s="205" t="s">
        <v>572</v>
      </c>
      <c r="C110" s="110"/>
      <c r="D110" s="200">
        <v>0</v>
      </c>
    </row>
    <row r="111" spans="1:4" x14ac:dyDescent="0.3">
      <c r="A111">
        <v>49</v>
      </c>
      <c r="B111" s="206" t="s">
        <v>514</v>
      </c>
      <c r="C111" s="110"/>
      <c r="D111" s="201">
        <v>1538.78</v>
      </c>
    </row>
    <row r="112" spans="1:4" x14ac:dyDescent="0.3">
      <c r="A112">
        <v>50</v>
      </c>
      <c r="B112" s="205" t="s">
        <v>573</v>
      </c>
      <c r="C112" s="110"/>
      <c r="D112" s="200">
        <v>0</v>
      </c>
    </row>
    <row r="113" spans="1:4" x14ac:dyDescent="0.3">
      <c r="A113">
        <v>51</v>
      </c>
      <c r="B113" s="206" t="s">
        <v>574</v>
      </c>
      <c r="C113" s="110"/>
      <c r="D113" s="201">
        <v>0</v>
      </c>
    </row>
    <row r="114" spans="1:4" x14ac:dyDescent="0.3">
      <c r="A114">
        <v>52</v>
      </c>
      <c r="B114" s="205" t="s">
        <v>575</v>
      </c>
      <c r="C114" s="110"/>
      <c r="D114" s="200">
        <v>0</v>
      </c>
    </row>
    <row r="115" spans="1:4" x14ac:dyDescent="0.3">
      <c r="A115">
        <v>53</v>
      </c>
      <c r="B115" s="209" t="s">
        <v>576</v>
      </c>
      <c r="C115" s="110"/>
      <c r="D115" s="201">
        <v>109.1</v>
      </c>
    </row>
    <row r="116" spans="1:4" x14ac:dyDescent="0.3">
      <c r="B116" s="131"/>
      <c r="C116" s="110"/>
      <c r="D116" s="133"/>
    </row>
    <row r="117" spans="1:4" x14ac:dyDescent="0.3">
      <c r="C117" s="110"/>
      <c r="D117" s="110"/>
    </row>
    <row r="118" spans="1:4" x14ac:dyDescent="0.3">
      <c r="A118" s="196" t="s">
        <v>180</v>
      </c>
      <c r="B118" s="197"/>
      <c r="C118" s="111">
        <f>SUM(C7:C60)</f>
        <v>37168.380000000005</v>
      </c>
      <c r="D118" s="111">
        <f>SUM(D63:D116)</f>
        <v>30215.799999999996</v>
      </c>
    </row>
    <row r="119" spans="1:4" x14ac:dyDescent="0.3">
      <c r="A119" s="196" t="s">
        <v>182</v>
      </c>
      <c r="B119" s="197"/>
      <c r="C119" s="198">
        <f>C118-D118</f>
        <v>6952.580000000009</v>
      </c>
      <c r="D119" s="199"/>
    </row>
    <row r="121" spans="1:4" x14ac:dyDescent="0.3">
      <c r="A121" s="196" t="s">
        <v>181</v>
      </c>
      <c r="B121" s="196"/>
      <c r="C121" s="109"/>
      <c r="D121" s="109"/>
    </row>
    <row r="122" spans="1:4" x14ac:dyDescent="0.3">
      <c r="A122">
        <v>1</v>
      </c>
      <c r="B122" t="s">
        <v>479</v>
      </c>
      <c r="D122" s="78"/>
    </row>
    <row r="124" spans="1:4" x14ac:dyDescent="0.3">
      <c r="A124" s="196" t="s">
        <v>183</v>
      </c>
      <c r="B124" s="196"/>
      <c r="C124" s="109"/>
      <c r="D124" s="109"/>
    </row>
    <row r="125" spans="1:4" x14ac:dyDescent="0.3">
      <c r="A125">
        <v>1</v>
      </c>
      <c r="B125" t="s">
        <v>479</v>
      </c>
      <c r="C125" s="78"/>
    </row>
    <row r="127" spans="1:4" x14ac:dyDescent="0.3">
      <c r="A127" s="196" t="s">
        <v>184</v>
      </c>
      <c r="B127" s="197"/>
      <c r="C127" s="111">
        <f>C118+SUM(C125:C125)</f>
        <v>37168.380000000005</v>
      </c>
      <c r="D127" s="111">
        <f>D118+SUM(D122:D122)</f>
        <v>30215.799999999996</v>
      </c>
    </row>
    <row r="128" spans="1:4" x14ac:dyDescent="0.3">
      <c r="A128" s="196" t="s">
        <v>185</v>
      </c>
      <c r="B128" s="197"/>
      <c r="C128" s="198">
        <f>C127-D127</f>
        <v>6952.580000000009</v>
      </c>
      <c r="D128" s="199"/>
    </row>
  </sheetData>
  <mergeCells count="12">
    <mergeCell ref="A124:B124"/>
    <mergeCell ref="A127:B127"/>
    <mergeCell ref="A128:B128"/>
    <mergeCell ref="C128:D128"/>
    <mergeCell ref="A1:D2"/>
    <mergeCell ref="A3:D3"/>
    <mergeCell ref="A118:B118"/>
    <mergeCell ref="A62:B62"/>
    <mergeCell ref="A6:B6"/>
    <mergeCell ref="A121:B121"/>
    <mergeCell ref="A119:B119"/>
    <mergeCell ref="C119:D119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contact</vt:lpstr>
      <vt:lpstr>goals</vt:lpstr>
      <vt:lpstr>meetings</vt:lpstr>
      <vt:lpstr>statistical data</vt:lpstr>
      <vt:lpstr>membership list</vt:lpstr>
      <vt:lpstr>financial 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Dre J</cp:lastModifiedBy>
  <dcterms:created xsi:type="dcterms:W3CDTF">2013-04-08T20:36:39Z</dcterms:created>
  <dcterms:modified xsi:type="dcterms:W3CDTF">2015-01-28T01:23:19Z</dcterms:modified>
</cp:coreProperties>
</file>