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Kimberly" reservationPassword="D8FE"/>
  <workbookPr autoCompressPictures="0" defaultThemeVersion="124226"/>
  <bookViews>
    <workbookView xWindow="0" yWindow="0" windowWidth="20730" windowHeight="9885"/>
  </bookViews>
  <sheets>
    <sheet name="contact" sheetId="3" r:id="rId1"/>
    <sheet name="goals" sheetId="2" r:id="rId2"/>
    <sheet name="meetings" sheetId="5" r:id="rId3"/>
    <sheet name="membership list" sheetId="1" r:id="rId4"/>
    <sheet name="statistical data" sheetId="4" r:id="rId5"/>
    <sheet name="financial statement" sheetId="6" r:id="rId6"/>
  </sheets>
  <definedNames>
    <definedName name="lower_third">#REF!</definedName>
    <definedName name="_xlnm.Print_Area" localSheetId="0">contact!$A$1:$E$83</definedName>
    <definedName name="_xlnm.Print_Area" localSheetId="2">meetings!$A$1:$Q$143</definedName>
    <definedName name="_xlnm.Print_Area" localSheetId="3">'membership list'!$A$1:$I$235</definedName>
    <definedName name="_xlnm.Print_Area" localSheetId="4">'statistical data'!#REF!</definedName>
    <definedName name="top_third">#REF!</definedName>
  </definedNames>
  <calcPr calcId="145621"/>
</workbook>
</file>

<file path=xl/calcChain.xml><?xml version="1.0" encoding="utf-8"?>
<calcChain xmlns="http://schemas.openxmlformats.org/spreadsheetml/2006/main">
  <c r="I22" i="4" l="1"/>
  <c r="I7" i="1"/>
  <c r="A1" i="1" l="1"/>
  <c r="A2" i="3" l="1"/>
  <c r="C38" i="6"/>
  <c r="D38" i="6"/>
  <c r="D55" i="6" s="1"/>
  <c r="D7" i="1"/>
  <c r="E7" i="1"/>
  <c r="F7" i="1"/>
  <c r="G7" i="1"/>
  <c r="H7" i="1"/>
  <c r="C7" i="1"/>
  <c r="C19" i="5"/>
  <c r="D19" i="5"/>
  <c r="E19" i="5"/>
  <c r="F19" i="5"/>
  <c r="G19" i="5"/>
  <c r="H19" i="5"/>
  <c r="I19" i="5"/>
  <c r="J19" i="5"/>
  <c r="K19" i="5"/>
  <c r="B19" i="5"/>
  <c r="L37" i="4"/>
  <c r="K27" i="4"/>
  <c r="M27" i="4" s="1"/>
  <c r="K17" i="4"/>
  <c r="M17" i="4" s="1"/>
  <c r="K24" i="4"/>
  <c r="M24" i="4" s="1"/>
  <c r="K25" i="4"/>
  <c r="M25" i="4" s="1"/>
  <c r="K26" i="4"/>
  <c r="M26" i="4" s="1"/>
  <c r="K28" i="4"/>
  <c r="K29" i="4"/>
  <c r="K30" i="4"/>
  <c r="M30" i="4" s="1"/>
  <c r="K31" i="4"/>
  <c r="M31" i="4" s="1"/>
  <c r="K32" i="4"/>
  <c r="M32" i="4" s="1"/>
  <c r="K33" i="4"/>
  <c r="M33" i="4" s="1"/>
  <c r="K34" i="4"/>
  <c r="K35" i="4"/>
  <c r="K23" i="4"/>
  <c r="M23" i="4" s="1"/>
  <c r="K18" i="4"/>
  <c r="M18" i="4" s="1"/>
  <c r="K19" i="4"/>
  <c r="M19" i="4" s="1"/>
  <c r="K20" i="4"/>
  <c r="M20" i="4" s="1"/>
  <c r="K16" i="4"/>
  <c r="M16" i="4" s="1"/>
  <c r="K22" i="4"/>
  <c r="M21" i="4" s="1"/>
  <c r="I15" i="4"/>
  <c r="K15" i="4"/>
  <c r="I12" i="4"/>
  <c r="K12" i="4"/>
  <c r="M8" i="4" s="1"/>
  <c r="C66" i="4"/>
  <c r="C65" i="4"/>
  <c r="L36" i="4"/>
  <c r="C55" i="6" l="1"/>
  <c r="C56" i="6" s="1"/>
  <c r="C39" i="6"/>
  <c r="M34" i="4"/>
  <c r="M28" i="4"/>
  <c r="M36" i="4" l="1"/>
  <c r="M37" i="4" s="1"/>
</calcChain>
</file>

<file path=xl/sharedStrings.xml><?xml version="1.0" encoding="utf-8"?>
<sst xmlns="http://schemas.openxmlformats.org/spreadsheetml/2006/main" count="1384" uniqueCount="1029">
  <si>
    <t>Is attendance Mandatory?</t>
  </si>
  <si>
    <t>Yes/No</t>
  </si>
  <si>
    <t>Yes</t>
  </si>
  <si>
    <t>No</t>
  </si>
  <si>
    <t xml:space="preserve">4 pts for </t>
  </si>
  <si>
    <t xml:space="preserve">0 pts for </t>
  </si>
  <si>
    <t>Who attended</t>
  </si>
  <si>
    <t>Students only (6 pts)</t>
  </si>
  <si>
    <t>Students + FA/PA (8 pts)</t>
  </si>
  <si>
    <t>Category</t>
  </si>
  <si>
    <t>Score</t>
  </si>
  <si>
    <t>Neither (0 pts)</t>
  </si>
  <si>
    <t>1.  Membership</t>
  </si>
  <si>
    <t>Mandatory attendance at meetings?</t>
  </si>
  <si>
    <t xml:space="preserve">1 pt for </t>
  </si>
  <si>
    <t># meetings</t>
  </si>
  <si>
    <t>Mead Paper</t>
  </si>
  <si>
    <t>3 pts for</t>
  </si>
  <si>
    <t>2 pts for</t>
  </si>
  <si>
    <t># attendees</t>
  </si>
  <si>
    <t>Collaborate with Student orgs</t>
  </si>
  <si>
    <t>PFATW</t>
  </si>
  <si>
    <t>13. Presentations outside of ASCE Student Organization</t>
  </si>
  <si>
    <t># presentations</t>
  </si>
  <si>
    <t xml:space="preserve"> </t>
  </si>
  <si>
    <t>FA + PA (2 pts)</t>
  </si>
  <si>
    <t>14. National Mead Paper Submission</t>
  </si>
  <si>
    <t>FA or PA (1 pt)</t>
  </si>
  <si>
    <t># of national events</t>
  </si>
  <si>
    <t># activities</t>
  </si>
  <si>
    <t>To edit Drop down menus, use Data…Validation...</t>
  </si>
  <si>
    <t>Not Present (0%)</t>
  </si>
  <si>
    <t>Developing (33%)</t>
  </si>
  <si>
    <t>Accomplished (66%)</t>
  </si>
  <si>
    <t>Exemplary (100%)</t>
  </si>
  <si>
    <t>Specific Eval</t>
  </si>
  <si>
    <t>Measurable Goal Eval</t>
  </si>
  <si>
    <t>Assessment Eval</t>
  </si>
  <si>
    <t>Action Plan Eval</t>
  </si>
  <si>
    <t>Impact Eval</t>
  </si>
  <si>
    <t>Organization Eval</t>
  </si>
  <si>
    <t>Presentation Eval</t>
  </si>
  <si>
    <t>Quality Eval</t>
  </si>
  <si>
    <t xml:space="preserve">Prepared By: </t>
  </si>
  <si>
    <t xml:space="preserve">Date: </t>
  </si>
  <si>
    <t>Beginning (25%)</t>
  </si>
  <si>
    <t>Developing (50%)</t>
  </si>
  <si>
    <t>Accomplished (75%)</t>
  </si>
  <si>
    <t>American Society of Civil Engineers Student Chapter</t>
  </si>
  <si>
    <t>Yes = 1, No = 0</t>
  </si>
  <si>
    <t>Web or Social media site</t>
  </si>
  <si>
    <t>Faculty advisor attended = 1</t>
  </si>
  <si>
    <t>Practitioner advisor attended = 1</t>
  </si>
  <si>
    <t>Society level membership is</t>
  </si>
  <si>
    <t>Juniors and Seniors that are ASCE members</t>
  </si>
  <si>
    <t>Juniors and Seniors in Dept</t>
  </si>
  <si>
    <t>average # over the year</t>
  </si>
  <si>
    <t># of chapter members</t>
  </si>
  <si>
    <t>Total number of ASCE members</t>
  </si>
  <si>
    <t>Total number of ASCE national members</t>
  </si>
  <si>
    <t>12. Publicity</t>
  </si>
  <si>
    <t>----</t>
  </si>
  <si>
    <t>Junior and Senior membership ratio</t>
  </si>
  <si>
    <t>% of Jr and Sr who are members</t>
  </si>
  <si>
    <t>National membership ratio</t>
  </si>
  <si>
    <t>% of members who are national members</t>
  </si>
  <si>
    <t>2. Professional meetings with an invited speaker</t>
  </si>
  <si>
    <t>3. Student talks or papers presented</t>
  </si>
  <si>
    <t>4. Professional Licensure and/or Ethics topics presented</t>
  </si>
  <si>
    <t>5. Field Trips</t>
  </si>
  <si>
    <t>6. Social Functions</t>
  </si>
  <si>
    <t>7. Attendance ratio</t>
  </si>
  <si>
    <t># in attendance</t>
  </si>
  <si>
    <t>Attendance to members ratio</t>
  </si>
  <si>
    <t>% attendance of members</t>
  </si>
  <si>
    <t>Required = 1, Voluntary = 0</t>
  </si>
  <si>
    <t>points</t>
  </si>
  <si>
    <t>8.  Hosting a meeting for a professional Section or Branch</t>
  </si>
  <si>
    <t>9.  Number of students that attended professional Section or Branch meetings</t>
  </si>
  <si>
    <t>10. Number of students that attended ASCE Regional Student Conference</t>
  </si>
  <si>
    <t>average attendance of 10 best attended meetings</t>
  </si>
  <si>
    <t>11. Attending a Workshop for Student Chapter Leaders</t>
  </si>
  <si>
    <t># of students in attendance</t>
  </si>
  <si>
    <t># of faculty or practioner advisors attending</t>
  </si>
  <si>
    <t>total # in attendance over the year</t>
  </si>
  <si>
    <t>Unit</t>
  </si>
  <si>
    <t>15. Attending an ASCE Society-level (national) Civil Engineering Event</t>
  </si>
  <si>
    <t>16. Collaboration with other Student Organizations</t>
  </si>
  <si>
    <t>Max</t>
  </si>
  <si>
    <t>17. Attending the Practitioner/Faculty Advisor Training Workshop in any year</t>
  </si>
  <si>
    <t>Email Newsletter</t>
  </si>
  <si>
    <t>Raw score total</t>
  </si>
  <si>
    <t>points (90 max for non-mandatory meetings, 85 for mandatory)</t>
  </si>
  <si>
    <t>Adjusted part III (70% of total score)</t>
  </si>
  <si>
    <t>President</t>
  </si>
  <si>
    <t>Secretary</t>
  </si>
  <si>
    <t>Treasurer</t>
  </si>
  <si>
    <t>Historian</t>
  </si>
  <si>
    <t>PM</t>
  </si>
  <si>
    <t>PP</t>
  </si>
  <si>
    <t>PC</t>
  </si>
  <si>
    <t>FT</t>
  </si>
  <si>
    <t>SF</t>
  </si>
  <si>
    <t>OP</t>
  </si>
  <si>
    <t>Officer or planning meetings</t>
  </si>
  <si>
    <t>Activity Date</t>
  </si>
  <si>
    <t>Social Function</t>
  </si>
  <si>
    <t>Field Trip</t>
  </si>
  <si>
    <t>Student chapter hosted professional meeting with an invited speaker</t>
  </si>
  <si>
    <t>Student chapter hosted student talk or paper(s) presented</t>
  </si>
  <si>
    <t>Student chapter hosted professional licensure and/or ethics topics presented</t>
  </si>
  <si>
    <t>Professionals</t>
  </si>
  <si>
    <t>Host and location</t>
  </si>
  <si>
    <t>Professionally hosted ASCE section or branch meeting that students attended</t>
  </si>
  <si>
    <t>Student presentation about ASCE to another organization</t>
  </si>
  <si>
    <t>GP</t>
  </si>
  <si>
    <t>VM</t>
  </si>
  <si>
    <t>VN</t>
  </si>
  <si>
    <t>National ASCE meeting attended by students (national annual conference, CI conference)</t>
  </si>
  <si>
    <t>Collaboration with another student organization</t>
  </si>
  <si>
    <t>GC</t>
  </si>
  <si>
    <t>Last Name</t>
  </si>
  <si>
    <t>First Name</t>
  </si>
  <si>
    <t>Accounts Payable</t>
  </si>
  <si>
    <t>Accounts Receivable</t>
  </si>
  <si>
    <t>Organization</t>
  </si>
  <si>
    <t>University of Florida</t>
  </si>
  <si>
    <t>Mark Newman</t>
  </si>
  <si>
    <t>Laurel Welch</t>
  </si>
  <si>
    <t>Jonathan Daguilh</t>
  </si>
  <si>
    <t>1st Vice President</t>
  </si>
  <si>
    <t>2nd Vice President</t>
  </si>
  <si>
    <t>Megan McGinley</t>
  </si>
  <si>
    <t>Danielle Kennedy</t>
  </si>
  <si>
    <t>Joshua Herrera</t>
  </si>
  <si>
    <t>Jessica Diaz</t>
  </si>
  <si>
    <t>Sean Egan</t>
  </si>
  <si>
    <t>Andrew De Alba</t>
  </si>
  <si>
    <t>ufasce.steelbridge@gmail.com</t>
  </si>
  <si>
    <t>Tyler Mokris</t>
  </si>
  <si>
    <t>(954) 394-0913</t>
  </si>
  <si>
    <t>j93diaz@gmail.com</t>
  </si>
  <si>
    <t>lwelch@ufl.edu</t>
  </si>
  <si>
    <t>jdaguilh@ufl.edu</t>
  </si>
  <si>
    <t>mmcginley02@ufl.edu</t>
  </si>
  <si>
    <t>kennde@ufl.edu</t>
  </si>
  <si>
    <t>joshua-herrera@comcast.net</t>
  </si>
  <si>
    <t>j93diaz@ufl.edu</t>
  </si>
  <si>
    <t>tymokris@gmail.com</t>
  </si>
  <si>
    <t>josephallen@ufl.edu</t>
  </si>
  <si>
    <t>Joseph Allen</t>
  </si>
  <si>
    <t>sean91@ufl.edu</t>
  </si>
  <si>
    <t>adealba@ufl.edu</t>
  </si>
  <si>
    <t>Past President</t>
  </si>
  <si>
    <t>Andrew Schwarz</t>
  </si>
  <si>
    <t>Community Service Chair</t>
  </si>
  <si>
    <t>Food Chair</t>
  </si>
  <si>
    <t>Sports Chair</t>
  </si>
  <si>
    <t>Conference Chair</t>
  </si>
  <si>
    <t>Annual Report Chair</t>
  </si>
  <si>
    <t>Webmaster</t>
  </si>
  <si>
    <t>Fundraising Chair</t>
  </si>
  <si>
    <t>Recruitment Chair</t>
  </si>
  <si>
    <t>Special Projects Chair</t>
  </si>
  <si>
    <t>Bryan Tran</t>
  </si>
  <si>
    <t>Sofia Leon</t>
  </si>
  <si>
    <t>Zachary Prytula</t>
  </si>
  <si>
    <t>Juliana Rochester</t>
  </si>
  <si>
    <t>Michael Ferguson</t>
  </si>
  <si>
    <t>Shelby Brothers</t>
  </si>
  <si>
    <t>Deborah Truex</t>
  </si>
  <si>
    <t>Mark Eason</t>
  </si>
  <si>
    <t>Aida Rangel</t>
  </si>
  <si>
    <t>Marketing Chair</t>
  </si>
  <si>
    <t>Nicholas Bauer</t>
  </si>
  <si>
    <t>Daniel Torre</t>
  </si>
  <si>
    <t>Tyler Blair</t>
  </si>
  <si>
    <t>Timothy Copeland</t>
  </si>
  <si>
    <t>Joey Goodall</t>
  </si>
  <si>
    <t>scharzaj@hotmail.com</t>
  </si>
  <si>
    <t>btran910@ufl.edu</t>
  </si>
  <si>
    <t>sofiamleon@ufl.edu</t>
  </si>
  <si>
    <t>zprytula@ufl.edu</t>
  </si>
  <si>
    <t>jmroche@ufl.edu</t>
  </si>
  <si>
    <t>maferguson10@ufl.edu</t>
  </si>
  <si>
    <t>sbrothers9@gmail.com</t>
  </si>
  <si>
    <t>dtruex@ufl.edu</t>
  </si>
  <si>
    <t>easonm@ufl.edu</t>
  </si>
  <si>
    <t>arangel12@ufl.edu</t>
  </si>
  <si>
    <t>nbauer@ufl.edu</t>
  </si>
  <si>
    <t>daniel.torre@ufl.edu</t>
  </si>
  <si>
    <t>tblair@ufl.edu</t>
  </si>
  <si>
    <t>trcopeland10@ufl.edu</t>
  </si>
  <si>
    <t>jrgoodall92@ufl.edu</t>
  </si>
  <si>
    <t>Keith Butts</t>
  </si>
  <si>
    <t>kbutts@uesorl.com</t>
  </si>
  <si>
    <t>Rachel Haeseler</t>
  </si>
  <si>
    <t>haeselerra@gru.com</t>
  </si>
  <si>
    <t>Jan. 15</t>
  </si>
  <si>
    <t>Social: Meet and Greet Involvement Fair</t>
  </si>
  <si>
    <t>Jan. 10</t>
  </si>
  <si>
    <t>Jan. 11</t>
  </si>
  <si>
    <t>Lincoln Middle School, 904 S. Main Street, Gainesville, FL</t>
  </si>
  <si>
    <t>UF ASCE, Little Hall Rm. 109, Stadium Road, Gainesville, FL</t>
  </si>
  <si>
    <t>Jan. 8</t>
  </si>
  <si>
    <t>UF ASCE, 365 Weil Hall Rm. 454, Gainesville, FL</t>
  </si>
  <si>
    <t>Jan. 23</t>
  </si>
  <si>
    <t>Social: Basketball Watch Party</t>
  </si>
  <si>
    <t>Josh's House, 3033 SW Archer Rd, Gainesville, FL 32608</t>
  </si>
  <si>
    <t>Jan. 25</t>
  </si>
  <si>
    <t>Arredondo Farms, 7117 SW Archer Rd. Gainesville, FL 32608</t>
  </si>
  <si>
    <t>Jan. 22</t>
  </si>
  <si>
    <t>Jan. 29</t>
  </si>
  <si>
    <t>Social: The Coop, Restaurant</t>
  </si>
  <si>
    <t>1620 W. University Ave. Ste. C Gainesville, FL 32603</t>
  </si>
  <si>
    <t>2nd Spring General Body Meeting: Speaker-Peter Moore of Chen Moore &amp; Associates</t>
  </si>
  <si>
    <t>Feb. 2</t>
  </si>
  <si>
    <t>Social: Superbowl Party</t>
  </si>
  <si>
    <t>806 NW 21st St. Gainesville, FL 32603</t>
  </si>
  <si>
    <t>Feb. 5</t>
  </si>
  <si>
    <t>ASCE National Conference: Workshop for Student Chapter Leaders</t>
  </si>
  <si>
    <t>Feb. 7-8</t>
  </si>
  <si>
    <t>Feb. 12</t>
  </si>
  <si>
    <t>3rd Spring General Body Meeting: Speaker-Dr. David Mazyck</t>
  </si>
  <si>
    <t>Raquetball Recreation Center, 3050 Hull Rd. Gainesville, FL 32611</t>
  </si>
  <si>
    <t>Feb. 18</t>
  </si>
  <si>
    <t>Community Service: E-Fair, ASCE ran booth with Angry Birds</t>
  </si>
  <si>
    <t>Reitz Union, 686 Museum Rd. Gainesville, FL 32611</t>
  </si>
  <si>
    <t>Feb. 19</t>
  </si>
  <si>
    <t>SWOT Analysis of the UF College of Engineering</t>
  </si>
  <si>
    <t>Feb. 24</t>
  </si>
  <si>
    <t>Feb. 26</t>
  </si>
  <si>
    <t>Mar. 5</t>
  </si>
  <si>
    <t>163 W. University Ave. Gaineville, FL 32608</t>
  </si>
  <si>
    <t>Social: Mochi Frozen Yogurt</t>
  </si>
  <si>
    <t>4th Spring General Body Meeting: Civil Engineering Trivia Day</t>
  </si>
  <si>
    <t>Mar. 13</t>
  </si>
  <si>
    <t>Kimball-Wiles Elementary School's Family Engineering Night</t>
  </si>
  <si>
    <t>4601 SW 75th St. Gainesville, FL 32608</t>
  </si>
  <si>
    <t>Mar. 19</t>
  </si>
  <si>
    <t>Mar. 14</t>
  </si>
  <si>
    <t>Mar. 15</t>
  </si>
  <si>
    <t>Gainesville Rock Climbing Gym, 704 S Main St. Gainesville, FL 32601</t>
  </si>
  <si>
    <t>Social: Rock Climbing</t>
  </si>
  <si>
    <t>Social: Game Night</t>
  </si>
  <si>
    <t>Josh's House, 3033 SW Archer Rd. Gainesville, FL 32608</t>
  </si>
  <si>
    <t>Mar. 20</t>
  </si>
  <si>
    <t>Williams Elementary School's Fun Science Night</t>
  </si>
  <si>
    <t>Mar. 27-29</t>
  </si>
  <si>
    <t>ASCE Southeastern Regional Conference</t>
  </si>
  <si>
    <t>Apr. 2</t>
  </si>
  <si>
    <t>University of South Florida, 4202 E Fowler Ave. Tampa, FL 33620</t>
  </si>
  <si>
    <t>1245 SE 7th Ave. Gainesville, FL 32641</t>
  </si>
  <si>
    <t>Pugh Hall, Buckman Dr. Gaineville, Fl 32608</t>
  </si>
  <si>
    <t>UF ASCE, Little Hall Rm. 109, Stadium Rd., Gainesville, FL</t>
  </si>
  <si>
    <t>6th General Body Meeting: Speaker-David McClintock from Hnason Pipe and Precast</t>
  </si>
  <si>
    <t>Social: Gator City</t>
  </si>
  <si>
    <t>Gator City, 1728 W University Ave. Gainesville, FL 32603</t>
  </si>
  <si>
    <t>UF ASCE, 365 Weil Hall Rm. 453, Gainesville, FL</t>
  </si>
  <si>
    <t>Apr. 4</t>
  </si>
  <si>
    <t>5th Spring General Body Meeting: Speaker- Daniel Holden, PA from Lochner Engineering Firm</t>
  </si>
  <si>
    <t>2nd Spring Officer's Meeting</t>
  </si>
  <si>
    <t>1st Spring E-Board Meeting</t>
  </si>
  <si>
    <t>2nd Spring E-Board Meeting</t>
  </si>
  <si>
    <t>3rd Spring E-Board Meeting</t>
  </si>
  <si>
    <t>4th Spring E-Board Meeting</t>
  </si>
  <si>
    <t>5th Spring E-Board Meeting</t>
  </si>
  <si>
    <t>Mar. 26</t>
  </si>
  <si>
    <t xml:space="preserve">6th Spring E-Board Meeting </t>
  </si>
  <si>
    <t>Apr. 9</t>
  </si>
  <si>
    <t xml:space="preserve">7th Spring E-Board Meeting </t>
  </si>
  <si>
    <t>(352) 871-7053</t>
  </si>
  <si>
    <t>(352) 258-2710</t>
  </si>
  <si>
    <t>(774) 641-5452</t>
  </si>
  <si>
    <t>(904) 377-7494</t>
  </si>
  <si>
    <t>(305) 215-5397</t>
  </si>
  <si>
    <t>(850) 628-5454</t>
  </si>
  <si>
    <t>(305) 407-4372</t>
  </si>
  <si>
    <t>UF ASCE Chapter, PO Box 116580, University of Florida, Gainesville, FL 32611</t>
  </si>
  <si>
    <t>asce@ce.ufl.edu</t>
  </si>
  <si>
    <t>http://www.gatorasce.com/</t>
  </si>
  <si>
    <t>https://sites.google.com/site/universityoffloridasteelbridge/</t>
  </si>
  <si>
    <t>https://www.facebook.com/groups/ufasce/</t>
  </si>
  <si>
    <t>markn@ufl.edu</t>
  </si>
  <si>
    <t>Round Table: E-Board members gathered together to make suggestions on how to improve meetings.</t>
  </si>
  <si>
    <t>Jan. 16</t>
  </si>
  <si>
    <t>Jan. 30</t>
  </si>
  <si>
    <t>Feb. 6</t>
  </si>
  <si>
    <t>Lincoln Middle School Science Club Volunteering</t>
  </si>
  <si>
    <t>Feb. 13</t>
  </si>
  <si>
    <t>Lincoln Middle School, 1001 SE 10 Ave, Gainesville, FL 32641</t>
  </si>
  <si>
    <t>Feb. 20</t>
  </si>
  <si>
    <t>Feb. 27</t>
  </si>
  <si>
    <t>Apr. 3</t>
  </si>
  <si>
    <t>Feb. 11</t>
  </si>
  <si>
    <t>Lincoln Middle School Boys Basketball Tutoring</t>
  </si>
  <si>
    <t>Solar Powered Car-Lincoln Middle School Competition Training Seminar</t>
  </si>
  <si>
    <t>Solar Powered Car-Middle School Competition: Training Seminar</t>
  </si>
  <si>
    <t>Feb. 25</t>
  </si>
  <si>
    <t>Apr. 5</t>
  </si>
  <si>
    <t>North Central Florida Energy Whiz Expo</t>
  </si>
  <si>
    <t>Apr. 16</t>
  </si>
  <si>
    <t>Apr. 14</t>
  </si>
  <si>
    <t>3rd Spring Officer's Meeting</t>
  </si>
  <si>
    <t>7th Spring General Body Meeting: Election's Meeting, Food from Olive Garden</t>
  </si>
  <si>
    <t>Christians Concerned for the Community Wheelchair Ramp Construction</t>
  </si>
  <si>
    <t>1st Spring General Body Meeting</t>
  </si>
  <si>
    <t>Apr. 18</t>
  </si>
  <si>
    <t>Apr. 22</t>
  </si>
  <si>
    <t>4th Spring Officer's Meeting: Welcome New Officers</t>
  </si>
  <si>
    <t>5th Spring Officer's Meeting: E-board Chair Selection</t>
  </si>
  <si>
    <t>Feb. 3</t>
  </si>
  <si>
    <t>Intermural Flag Football Recreational Game</t>
  </si>
  <si>
    <t>Feb. 10</t>
  </si>
  <si>
    <t>Feb. 17</t>
  </si>
  <si>
    <t>Southwest Recreation Center,3150 Hull Road, Gainesville, FL 32611</t>
  </si>
  <si>
    <t>Jan.27</t>
  </si>
  <si>
    <t>Spangler Lecture: Nat'l ASCE President-Elect Robert D. Stevens</t>
  </si>
  <si>
    <t>Annual Spring Field Trip: Orlando Turnpike Headquaters</t>
  </si>
  <si>
    <t>Aug. 27</t>
  </si>
  <si>
    <t>Aug. 26</t>
  </si>
  <si>
    <t>1st Fall Officer's Meeting</t>
  </si>
  <si>
    <t>1st Fall E-Board Meeting</t>
  </si>
  <si>
    <t>Apr. 23</t>
  </si>
  <si>
    <t>8th E-Board Meeting: Welcome New Chair Members</t>
  </si>
  <si>
    <t>June</t>
  </si>
  <si>
    <t>Steel Bridge National Competition</t>
  </si>
  <si>
    <t>Concrete Canoe National Competition</t>
  </si>
  <si>
    <t>Sept. 5</t>
  </si>
  <si>
    <t>Sept. 3</t>
  </si>
  <si>
    <t>Allison Dykes</t>
  </si>
  <si>
    <t>Justin Rayl</t>
  </si>
  <si>
    <t>allisonkathleen@ufl.edu</t>
  </si>
  <si>
    <t>jrayl92@ufl.edu</t>
  </si>
  <si>
    <t>Sept. 10</t>
  </si>
  <si>
    <t>2nd Fall E-Board Meeting</t>
  </si>
  <si>
    <t>Sept.17</t>
  </si>
  <si>
    <t>Sept. 9</t>
  </si>
  <si>
    <t>2nd Fall Officer's Meeting</t>
  </si>
  <si>
    <t>Sept. 23</t>
  </si>
  <si>
    <t>3rd Fall Officer's Meeting</t>
  </si>
  <si>
    <t>Sept. 24</t>
  </si>
  <si>
    <t>3rd Fall E-Board Meeting</t>
  </si>
  <si>
    <t>Oct. 12</t>
  </si>
  <si>
    <t>Lake Wauberg Social</t>
  </si>
  <si>
    <t>Oct. 15</t>
  </si>
  <si>
    <t>Oct. 16</t>
  </si>
  <si>
    <t>Oct. 18</t>
  </si>
  <si>
    <t>Oct. 17</t>
  </si>
  <si>
    <t>Gator Civil Engineering BBQ Tailgate Reunion</t>
  </si>
  <si>
    <t>Civil Engineering BBQ Tailgate Setup</t>
  </si>
  <si>
    <t>Oct. 13</t>
  </si>
  <si>
    <t>Office Cleaning Party</t>
  </si>
  <si>
    <t>Oct. 22</t>
  </si>
  <si>
    <t>Oct. 8</t>
  </si>
  <si>
    <t>Oct. 1</t>
  </si>
  <si>
    <t>Oct. 7</t>
  </si>
  <si>
    <t>4th Fall Officer's Meeting</t>
  </si>
  <si>
    <t>4th Fall E-Board Meeting</t>
  </si>
  <si>
    <t>5th Fall E-Board Meeting</t>
  </si>
  <si>
    <t>Oct. 23</t>
  </si>
  <si>
    <t>Oct. 24</t>
  </si>
  <si>
    <t>Rogers Farm Corn Maze Social</t>
  </si>
  <si>
    <t>Oct. 25</t>
  </si>
  <si>
    <t>Christians Concerned for the Community: Home Improvement Volunteering</t>
  </si>
  <si>
    <t>Haeseler Home Home Improvement Volunteering</t>
  </si>
  <si>
    <t>Oct. 29</t>
  </si>
  <si>
    <t>Oct. 30</t>
  </si>
  <si>
    <t>Nov. 5</t>
  </si>
  <si>
    <t>6th Fall E-Board Meeting</t>
  </si>
  <si>
    <t>6th Fall Officer's Meeting</t>
  </si>
  <si>
    <t>Nov. 4</t>
  </si>
  <si>
    <t>Nov. 6</t>
  </si>
  <si>
    <t>Gainesville Branch Meeting</t>
  </si>
  <si>
    <t>Nov. 7</t>
  </si>
  <si>
    <t>Annual Fall Field Trip: Jacksonville City Construction</t>
  </si>
  <si>
    <t>Florida Section Meeting: Hosted by Gainesville Branch</t>
  </si>
  <si>
    <t>Florida Section Meeting Dinner: Hosted by Gainesville Branch</t>
  </si>
  <si>
    <t>Florida Section Meeting</t>
  </si>
  <si>
    <t>Steel Bridge Captain</t>
  </si>
  <si>
    <t>Office Manager</t>
  </si>
  <si>
    <t>Relations Chair</t>
  </si>
  <si>
    <t>Nicholas Chrone</t>
  </si>
  <si>
    <t>(239) 867-7330</t>
  </si>
  <si>
    <t>Courtney Bodor</t>
  </si>
  <si>
    <t>Rita Kalo</t>
  </si>
  <si>
    <t>Jose Ramos</t>
  </si>
  <si>
    <t>Kevin Conway</t>
  </si>
  <si>
    <t>Stephen  Mitchell</t>
  </si>
  <si>
    <t>Jordan Dawley</t>
  </si>
  <si>
    <t>Serafina Schwerer</t>
  </si>
  <si>
    <t>Austin Bouchard</t>
  </si>
  <si>
    <t>Concrete Canoe Captain</t>
  </si>
  <si>
    <t>School Name</t>
  </si>
  <si>
    <t>Mailing Address</t>
  </si>
  <si>
    <t>Organizational Email Addresses</t>
  </si>
  <si>
    <t>Primary</t>
  </si>
  <si>
    <t>Concrete Canoe</t>
  </si>
  <si>
    <t>Steel Bridge</t>
  </si>
  <si>
    <t>Web Site</t>
  </si>
  <si>
    <t>Social Media</t>
  </si>
  <si>
    <t>Online Addresses</t>
  </si>
  <si>
    <t>(850) 890-6983</t>
  </si>
  <si>
    <t>nchrone@ufl.edu</t>
  </si>
  <si>
    <t>austinbouchard94@gmail.com</t>
  </si>
  <si>
    <t>(954) 829-4425</t>
  </si>
  <si>
    <t>sschwerer@ufl.edu</t>
  </si>
  <si>
    <t>(727) 288-8408</t>
  </si>
  <si>
    <t>cbodor@ufl.edu</t>
  </si>
  <si>
    <t>(904) 315-1491</t>
  </si>
  <si>
    <t>rkalo@ufl.edu</t>
  </si>
  <si>
    <t>(407) 844-3937</t>
  </si>
  <si>
    <t>kconway5038@ufl.edu</t>
  </si>
  <si>
    <t>(772) 284-0220</t>
  </si>
  <si>
    <t>chippyramos0609@ufl.edu</t>
  </si>
  <si>
    <t>(386) 748-9539</t>
  </si>
  <si>
    <t>elstevo@ufl.edu</t>
  </si>
  <si>
    <t>(904) 262-4393</t>
  </si>
  <si>
    <t>jdawley@ufl.edu</t>
  </si>
  <si>
    <t>Santa Fe College, 3000 NW 83rd St., Gainesville, FL 32606</t>
  </si>
  <si>
    <t>Benton Engineering Fair</t>
  </si>
  <si>
    <t>3rd Fall General Body Meeting - Speaker: Avcon Engineers, Inc.</t>
  </si>
  <si>
    <t>4th Fall General Body Meeting - Speaker: Skanska</t>
  </si>
  <si>
    <t>Social: Tijuana Flats</t>
  </si>
  <si>
    <t>6th Fall General Body Meeting - Speaker: Florida Department of Transportation</t>
  </si>
  <si>
    <t>Social: The Hyppo Gourmet Ice Pops</t>
  </si>
  <si>
    <t>7th Fall E-Board Meeting</t>
  </si>
  <si>
    <t>7th Fall Officer's Meeting</t>
  </si>
  <si>
    <t>7th Fall General Body Meeting - Elections, food from Chick-fil-A</t>
  </si>
  <si>
    <t>Downtown Hyppo, 214 SE 2nd Ave Gainesville, Florida 32601</t>
  </si>
  <si>
    <t>Social: Semi-Annual Ping Pong Tournament</t>
  </si>
  <si>
    <t>Rogers Farm, 3831 NW 156th Ave,
Gainesville, FL 32609</t>
  </si>
  <si>
    <t>Computer Science &amp; Engineering, 412 Newwell Drive, Rm. A101,
Gainesville, FL</t>
  </si>
  <si>
    <t>J. Wayne Reitz Union, 686 Museum Road, Gainesville, FL 32611</t>
  </si>
  <si>
    <t>2nd Fall General Body Meeting - Speaker: MWH Global</t>
  </si>
  <si>
    <t>5th Fall General Body Meeting - Speaker: United States Navy</t>
  </si>
  <si>
    <t xml:space="preserve">ASCE Annual Christmas Party - Theme: Ugly Sweater! </t>
  </si>
  <si>
    <t>5th Fall Officer's Meeting</t>
  </si>
  <si>
    <t>8th Fall E-Board Meeting: Welcome New Chair Members</t>
  </si>
  <si>
    <t>May 23-24</t>
  </si>
  <si>
    <t>University of Akron,  302 E Buchtel Ave, Akron, OH 44325</t>
  </si>
  <si>
    <t>University of Pittburgh at Johnstown, 450 Schoolhouse Rd, Johnstown, PA 15904</t>
  </si>
  <si>
    <t>Grand Ballroom, Reitz Union,  686 Museum Road, Gainesville, FL 32611</t>
  </si>
  <si>
    <t>Aguilar</t>
  </si>
  <si>
    <t>Bauer</t>
  </si>
  <si>
    <t>Behan</t>
  </si>
  <si>
    <t>Berner</t>
  </si>
  <si>
    <t>Blair</t>
  </si>
  <si>
    <t>Bloomfield</t>
  </si>
  <si>
    <t>Bodor</t>
  </si>
  <si>
    <t>Bouchard</t>
  </si>
  <si>
    <t>Brannen</t>
  </si>
  <si>
    <t>Briceno</t>
  </si>
  <si>
    <t>Brown</t>
  </si>
  <si>
    <t>Broxton</t>
  </si>
  <si>
    <t>Bruening</t>
  </si>
  <si>
    <t>Bulleit</t>
  </si>
  <si>
    <t>Burczak</t>
  </si>
  <si>
    <t>Marcelo</t>
  </si>
  <si>
    <t>Nick</t>
  </si>
  <si>
    <t>Molly</t>
  </si>
  <si>
    <t>Justin</t>
  </si>
  <si>
    <t>Tyler</t>
  </si>
  <si>
    <t>Andrew</t>
  </si>
  <si>
    <t>Courtney</t>
  </si>
  <si>
    <t>Austin</t>
  </si>
  <si>
    <t>Zachary</t>
  </si>
  <si>
    <t>Gabriel</t>
  </si>
  <si>
    <t>Chris</t>
  </si>
  <si>
    <t>Christopher</t>
  </si>
  <si>
    <t>William</t>
  </si>
  <si>
    <t>Matthew</t>
  </si>
  <si>
    <t>Kyle</t>
  </si>
  <si>
    <t>Camargo</t>
  </si>
  <si>
    <t>Juan</t>
  </si>
  <si>
    <t>Capriotti</t>
  </si>
  <si>
    <t>Carabeo</t>
  </si>
  <si>
    <t>Kevin</t>
  </si>
  <si>
    <t>Carter</t>
  </si>
  <si>
    <t>Jennifer</t>
  </si>
  <si>
    <t>Casasnovas</t>
  </si>
  <si>
    <t>Casburn</t>
  </si>
  <si>
    <t>Ryan</t>
  </si>
  <si>
    <t>Cho</t>
  </si>
  <si>
    <t>Eugene</t>
  </si>
  <si>
    <t>Chrone</t>
  </si>
  <si>
    <t>Chu</t>
  </si>
  <si>
    <t>Condon</t>
  </si>
  <si>
    <t>James</t>
  </si>
  <si>
    <t>Conway</t>
  </si>
  <si>
    <t>Copeland</t>
  </si>
  <si>
    <t>Timothy</t>
  </si>
  <si>
    <t>Covington</t>
  </si>
  <si>
    <t>Travis</t>
  </si>
  <si>
    <t>Daguilh</t>
  </si>
  <si>
    <t>Jonathan</t>
  </si>
  <si>
    <t>Daugherty</t>
  </si>
  <si>
    <t>Alexander</t>
  </si>
  <si>
    <t>Dawley</t>
  </si>
  <si>
    <t>Jordan</t>
  </si>
  <si>
    <t>Delgado</t>
  </si>
  <si>
    <t>Ben</t>
  </si>
  <si>
    <t>Diaz</t>
  </si>
  <si>
    <t>Jessica</t>
  </si>
  <si>
    <t>Dreyer</t>
  </si>
  <si>
    <t>Bailey</t>
  </si>
  <si>
    <t>Dunevitz</t>
  </si>
  <si>
    <t>Dykes</t>
  </si>
  <si>
    <t>Allison</t>
  </si>
  <si>
    <t>Earl</t>
  </si>
  <si>
    <t>Eason</t>
  </si>
  <si>
    <t>Mark</t>
  </si>
  <si>
    <t>Egan</t>
  </si>
  <si>
    <t>Sean</t>
  </si>
  <si>
    <t>Egnew</t>
  </si>
  <si>
    <t>Alyssa</t>
  </si>
  <si>
    <t>Etchecury</t>
  </si>
  <si>
    <t>Geronimo</t>
  </si>
  <si>
    <t>Everson</t>
  </si>
  <si>
    <t>John</t>
  </si>
  <si>
    <t>Fell</t>
  </si>
  <si>
    <t>Ferguson</t>
  </si>
  <si>
    <t>Michael</t>
  </si>
  <si>
    <t>Kelton</t>
  </si>
  <si>
    <t>Garit</t>
  </si>
  <si>
    <t>Luis</t>
  </si>
  <si>
    <t>Goire</t>
  </si>
  <si>
    <t>Alcide</t>
  </si>
  <si>
    <t>Gonzalez</t>
  </si>
  <si>
    <t>Carson</t>
  </si>
  <si>
    <t>Greer</t>
  </si>
  <si>
    <t>Alison</t>
  </si>
  <si>
    <t>Griffith</t>
  </si>
  <si>
    <t>Jean-Pierre</t>
  </si>
  <si>
    <t>Hall</t>
  </si>
  <si>
    <t>Jerome</t>
  </si>
  <si>
    <t>Henriquez</t>
  </si>
  <si>
    <t>Scarlet</t>
  </si>
  <si>
    <t>Holas</t>
  </si>
  <si>
    <t>Philippe</t>
  </si>
  <si>
    <t>Holland</t>
  </si>
  <si>
    <t>Charles</t>
  </si>
  <si>
    <t>Hubbard</t>
  </si>
  <si>
    <t>Robert</t>
  </si>
  <si>
    <t>Huff</t>
  </si>
  <si>
    <t>Ashton</t>
  </si>
  <si>
    <t>Hymeri</t>
  </si>
  <si>
    <t>Sara</t>
  </si>
  <si>
    <t>Ibnat</t>
  </si>
  <si>
    <t>Tahmid</t>
  </si>
  <si>
    <t>Jones</t>
  </si>
  <si>
    <t>Preston</t>
  </si>
  <si>
    <t>Kalo</t>
  </si>
  <si>
    <t>Rita</t>
  </si>
  <si>
    <t>Kennedy</t>
  </si>
  <si>
    <t>Danielle</t>
  </si>
  <si>
    <t>Kennett</t>
  </si>
  <si>
    <t>Kidwell</t>
  </si>
  <si>
    <t>Blake</t>
  </si>
  <si>
    <t>Kiriazes</t>
  </si>
  <si>
    <t>Becca</t>
  </si>
  <si>
    <t>Kruggel</t>
  </si>
  <si>
    <t>Cole</t>
  </si>
  <si>
    <t>Kwiatkowski</t>
  </si>
  <si>
    <t>Kwong</t>
  </si>
  <si>
    <t>Winnie</t>
  </si>
  <si>
    <t>Leon</t>
  </si>
  <si>
    <t>Sofia</t>
  </si>
  <si>
    <t>Lisek</t>
  </si>
  <si>
    <t>Littlejohn</t>
  </si>
  <si>
    <t>Seth</t>
  </si>
  <si>
    <t>Lovo</t>
  </si>
  <si>
    <t>Joaquin</t>
  </si>
  <si>
    <t>Luc</t>
  </si>
  <si>
    <t>Candice</t>
  </si>
  <si>
    <t>McGinley</t>
  </si>
  <si>
    <t>Megan</t>
  </si>
  <si>
    <t>Mendieta</t>
  </si>
  <si>
    <t>Miller</t>
  </si>
  <si>
    <t>Shawn</t>
  </si>
  <si>
    <t>Miranda</t>
  </si>
  <si>
    <t>Leana</t>
  </si>
  <si>
    <t>Missena</t>
  </si>
  <si>
    <t>Maria</t>
  </si>
  <si>
    <t>Mitchell</t>
  </si>
  <si>
    <t>Stephen</t>
  </si>
  <si>
    <t>Mokris</t>
  </si>
  <si>
    <t>Montgomery</t>
  </si>
  <si>
    <t>Jacob</t>
  </si>
  <si>
    <t>Morales</t>
  </si>
  <si>
    <t>Gabriela</t>
  </si>
  <si>
    <t>Moskov</t>
  </si>
  <si>
    <t>Phillip</t>
  </si>
  <si>
    <t>Murphy</t>
  </si>
  <si>
    <t>Liam</t>
  </si>
  <si>
    <t>Nascimento</t>
  </si>
  <si>
    <t>Patrick</t>
  </si>
  <si>
    <t>Nguyen</t>
  </si>
  <si>
    <t>Duy</t>
  </si>
  <si>
    <t>Nichols</t>
  </si>
  <si>
    <t>Nodjomian</t>
  </si>
  <si>
    <t>Adam</t>
  </si>
  <si>
    <t>Ocampo</t>
  </si>
  <si>
    <t>Luz</t>
  </si>
  <si>
    <t>Oliveira</t>
  </si>
  <si>
    <t>Orlando</t>
  </si>
  <si>
    <t>Patterson</t>
  </si>
  <si>
    <t>Keith</t>
  </si>
  <si>
    <t>Prytula</t>
  </si>
  <si>
    <t>Pu</t>
  </si>
  <si>
    <t>Christine</t>
  </si>
  <si>
    <t>Ramos</t>
  </si>
  <si>
    <t>Jose</t>
  </si>
  <si>
    <t>Rangel</t>
  </si>
  <si>
    <t>Aida</t>
  </si>
  <si>
    <t>Rayl</t>
  </si>
  <si>
    <t>Rochester</t>
  </si>
  <si>
    <t>Juliana</t>
  </si>
  <si>
    <t>Rubio</t>
  </si>
  <si>
    <t>Antonio</t>
  </si>
  <si>
    <t>Saint Rome</t>
  </si>
  <si>
    <t>Lori</t>
  </si>
  <si>
    <t>Sarmiento</t>
  </si>
  <si>
    <t>Francisco</t>
  </si>
  <si>
    <t>Schoepflin</t>
  </si>
  <si>
    <t>Eden</t>
  </si>
  <si>
    <t>Schwartz</t>
  </si>
  <si>
    <t>Paul</t>
  </si>
  <si>
    <t>Schwerer</t>
  </si>
  <si>
    <t>Serafina</t>
  </si>
  <si>
    <t>Smith</t>
  </si>
  <si>
    <t>Alex</t>
  </si>
  <si>
    <t>Stahovec</t>
  </si>
  <si>
    <t>Starkey</t>
  </si>
  <si>
    <t>Emily</t>
  </si>
  <si>
    <t>Stoop</t>
  </si>
  <si>
    <t>Ethan</t>
  </si>
  <si>
    <t>Tagle</t>
  </si>
  <si>
    <t>Testa</t>
  </si>
  <si>
    <t>Thomas</t>
  </si>
  <si>
    <t>Torre</t>
  </si>
  <si>
    <t>Daniel</t>
  </si>
  <si>
    <t>Toyser</t>
  </si>
  <si>
    <t>Hadi</t>
  </si>
  <si>
    <t>Tran</t>
  </si>
  <si>
    <t>Bryan</t>
  </si>
  <si>
    <t>Troiano</t>
  </si>
  <si>
    <t>Chistopher</t>
  </si>
  <si>
    <t>Ubben</t>
  </si>
  <si>
    <t>Matt</t>
  </si>
  <si>
    <t>Verzillo</t>
  </si>
  <si>
    <t>Walker</t>
  </si>
  <si>
    <t>Shelby</t>
  </si>
  <si>
    <t>Welch</t>
  </si>
  <si>
    <t>Laurel</t>
  </si>
  <si>
    <t>Willems</t>
  </si>
  <si>
    <t>Wilson</t>
  </si>
  <si>
    <t>Ellie</t>
  </si>
  <si>
    <t>Yusty</t>
  </si>
  <si>
    <t>Alvaro</t>
  </si>
  <si>
    <t>Zoellner</t>
  </si>
  <si>
    <t>Zrihem</t>
  </si>
  <si>
    <t>Maickel</t>
  </si>
  <si>
    <t>Fredrick</t>
  </si>
  <si>
    <t xml:space="preserve">Ahmed </t>
  </si>
  <si>
    <t>Samir</t>
  </si>
  <si>
    <t>Alcid</t>
  </si>
  <si>
    <t>Rosemary</t>
  </si>
  <si>
    <t>Allen</t>
  </si>
  <si>
    <t>Joseph</t>
  </si>
  <si>
    <t>Almeny</t>
  </si>
  <si>
    <t>Ammons</t>
  </si>
  <si>
    <t>Malcolm</t>
  </si>
  <si>
    <t>Beck</t>
  </si>
  <si>
    <t>Blaine</t>
  </si>
  <si>
    <t>Bencosme</t>
  </si>
  <si>
    <t>Fabian</t>
  </si>
  <si>
    <t>Benton</t>
  </si>
  <si>
    <t>Bohaczyk</t>
  </si>
  <si>
    <t>Nicole</t>
  </si>
  <si>
    <t>Booth</t>
  </si>
  <si>
    <t>Mason</t>
  </si>
  <si>
    <t>Bower</t>
  </si>
  <si>
    <t>Corey</t>
  </si>
  <si>
    <t>Bowman</t>
  </si>
  <si>
    <t>Callahan</t>
  </si>
  <si>
    <t>Caster</t>
  </si>
  <si>
    <t>Castillo</t>
  </si>
  <si>
    <t>Rudy</t>
  </si>
  <si>
    <t>Cha</t>
  </si>
  <si>
    <t>Wing</t>
  </si>
  <si>
    <t>Chaturvedi</t>
  </si>
  <si>
    <t>Subdoh</t>
  </si>
  <si>
    <t>Collada</t>
  </si>
  <si>
    <t>Landy</t>
  </si>
  <si>
    <t>Cunningham</t>
  </si>
  <si>
    <t xml:space="preserve">Daniel </t>
  </si>
  <si>
    <t>D'Apremont</t>
  </si>
  <si>
    <t>Nicolas</t>
  </si>
  <si>
    <t>Delfin</t>
  </si>
  <si>
    <t>Desai</t>
  </si>
  <si>
    <t>Shivangi</t>
  </si>
  <si>
    <t>Dobbertion</t>
  </si>
  <si>
    <t>Elya</t>
  </si>
  <si>
    <t>Faria</t>
  </si>
  <si>
    <t>Larissa</t>
  </si>
  <si>
    <t>Fogarty</t>
  </si>
  <si>
    <t>Gale</t>
  </si>
  <si>
    <t>Steven</t>
  </si>
  <si>
    <t>Jorge</t>
  </si>
  <si>
    <t>Garland</t>
  </si>
  <si>
    <t>Gasse</t>
  </si>
  <si>
    <t>Gerszuny</t>
  </si>
  <si>
    <t>Dario</t>
  </si>
  <si>
    <t>Glasscock</t>
  </si>
  <si>
    <t>Karson</t>
  </si>
  <si>
    <t>Grace</t>
  </si>
  <si>
    <t>Brent</t>
  </si>
  <si>
    <t>Grannell</t>
  </si>
  <si>
    <t>Greg</t>
  </si>
  <si>
    <t>Gutierrez</t>
  </si>
  <si>
    <t>Joel</t>
  </si>
  <si>
    <t>Hallenstien</t>
  </si>
  <si>
    <t>Hayes</t>
  </si>
  <si>
    <t>Hengelbrok</t>
  </si>
  <si>
    <t>David</t>
  </si>
  <si>
    <t>Hernandez</t>
  </si>
  <si>
    <t>Hughs</t>
  </si>
  <si>
    <t>Hutchins</t>
  </si>
  <si>
    <t>Impton</t>
  </si>
  <si>
    <t>Cody</t>
  </si>
  <si>
    <t>Jean</t>
  </si>
  <si>
    <t>Ruben</t>
  </si>
  <si>
    <t>Stephanie</t>
  </si>
  <si>
    <t>Judson</t>
  </si>
  <si>
    <t>Scott</t>
  </si>
  <si>
    <t>Khemlani</t>
  </si>
  <si>
    <t>Sharmeela</t>
  </si>
  <si>
    <t>Klemm</t>
  </si>
  <si>
    <t>Knights</t>
  </si>
  <si>
    <t>Michelle</t>
  </si>
  <si>
    <t>Kremser</t>
  </si>
  <si>
    <t>Derek</t>
  </si>
  <si>
    <t>Lemke</t>
  </si>
  <si>
    <t>Kendrick</t>
  </si>
  <si>
    <t>Lima</t>
  </si>
  <si>
    <t>Adrian</t>
  </si>
  <si>
    <t>Loeffler</t>
  </si>
  <si>
    <t>Holly</t>
  </si>
  <si>
    <t>Louis</t>
  </si>
  <si>
    <t>Marc</t>
  </si>
  <si>
    <t>Love</t>
  </si>
  <si>
    <t>Lynch</t>
  </si>
  <si>
    <t xml:space="preserve">Lynch </t>
  </si>
  <si>
    <t>Markandeya</t>
  </si>
  <si>
    <t>Ananya</t>
  </si>
  <si>
    <t>Marugan-Wyatt</t>
  </si>
  <si>
    <t>Tony</t>
  </si>
  <si>
    <t>McBride</t>
  </si>
  <si>
    <t>Kenton</t>
  </si>
  <si>
    <t>McDonald</t>
  </si>
  <si>
    <t>Rich</t>
  </si>
  <si>
    <t>Patricia</t>
  </si>
  <si>
    <t>McPeak</t>
  </si>
  <si>
    <t>Meiser</t>
  </si>
  <si>
    <t>Rachel</t>
  </si>
  <si>
    <t>Milian</t>
  </si>
  <si>
    <t>Minich</t>
  </si>
  <si>
    <t>Devon</t>
  </si>
  <si>
    <t>Zea</t>
  </si>
  <si>
    <t>Anthony</t>
  </si>
  <si>
    <t>Wilkes</t>
  </si>
  <si>
    <t>Wamorkar</t>
  </si>
  <si>
    <t>Pratik</t>
  </si>
  <si>
    <t>Ward</t>
  </si>
  <si>
    <t>Kenneth</t>
  </si>
  <si>
    <t>Washington</t>
  </si>
  <si>
    <t>Watson</t>
  </si>
  <si>
    <t>Donald</t>
  </si>
  <si>
    <t>Watts</t>
  </si>
  <si>
    <t>Benjamin</t>
  </si>
  <si>
    <t>Villavicencio</t>
  </si>
  <si>
    <t>Nasthia</t>
  </si>
  <si>
    <t>Vishudanand</t>
  </si>
  <si>
    <t>Timesh</t>
  </si>
  <si>
    <t>Tomas-Carbonell</t>
  </si>
  <si>
    <t>Carlos</t>
  </si>
  <si>
    <t>Taningco</t>
  </si>
  <si>
    <t>Samantha</t>
  </si>
  <si>
    <t>Swanson</t>
  </si>
  <si>
    <t>Snyder Jr.</t>
  </si>
  <si>
    <t>Seitz</t>
  </si>
  <si>
    <t>Christian</t>
  </si>
  <si>
    <t>Selo</t>
  </si>
  <si>
    <t>Mepho</t>
  </si>
  <si>
    <t>Small</t>
  </si>
  <si>
    <t>Rachael</t>
  </si>
  <si>
    <t>Rocklein</t>
  </si>
  <si>
    <t>Brett</t>
  </si>
  <si>
    <t>Romano</t>
  </si>
  <si>
    <t>Andrea</t>
  </si>
  <si>
    <t>Reeves</t>
  </si>
  <si>
    <t>Joshua</t>
  </si>
  <si>
    <t>Ritter</t>
  </si>
  <si>
    <t>Ravanshad</t>
  </si>
  <si>
    <t>Abolfazl</t>
  </si>
  <si>
    <t>Pulido</t>
  </si>
  <si>
    <t>Rabionet</t>
  </si>
  <si>
    <t>Eduardo</t>
  </si>
  <si>
    <t>Raheem</t>
  </si>
  <si>
    <t>Adeeba</t>
  </si>
  <si>
    <t>Ramirez</t>
  </si>
  <si>
    <t>Andres</t>
  </si>
  <si>
    <t>Petresky</t>
  </si>
  <si>
    <t>Kristin</t>
  </si>
  <si>
    <t>Pisarski</t>
  </si>
  <si>
    <t>Chase</t>
  </si>
  <si>
    <t>Pitman</t>
  </si>
  <si>
    <t>Brian</t>
  </si>
  <si>
    <t>Parinella</t>
  </si>
  <si>
    <t>Sarah</t>
  </si>
  <si>
    <t>Pasunuru</t>
  </si>
  <si>
    <t>Ruthwik</t>
  </si>
  <si>
    <t>Patel</t>
  </si>
  <si>
    <t>Jay</t>
  </si>
  <si>
    <t>Navaneetha</t>
  </si>
  <si>
    <t>Bagepaui</t>
  </si>
  <si>
    <t>Cone</t>
  </si>
  <si>
    <t>Connaway</t>
  </si>
  <si>
    <t>Saportas</t>
  </si>
  <si>
    <t>Sophia</t>
  </si>
  <si>
    <t>Total</t>
  </si>
  <si>
    <t>June 19-21</t>
  </si>
  <si>
    <t>Nov. 12</t>
  </si>
  <si>
    <t>Nov. 18</t>
  </si>
  <si>
    <t>Nov. 19</t>
  </si>
  <si>
    <t>Local Membership Dues</t>
  </si>
  <si>
    <t>Allocation from University of Florida Foundation</t>
  </si>
  <si>
    <t>Donations from Sponsors</t>
  </si>
  <si>
    <t>Other Fundraisers</t>
  </si>
  <si>
    <t>E-Board Meetings</t>
  </si>
  <si>
    <t>Attendance at WSCL</t>
  </si>
  <si>
    <t>2013 Southeast ASCE Student Conference</t>
  </si>
  <si>
    <t>Other Expenses</t>
  </si>
  <si>
    <t>Community Service</t>
  </si>
  <si>
    <t>(813) 957-0159</t>
  </si>
  <si>
    <t>(904) 487-8992</t>
  </si>
  <si>
    <t>Name</t>
  </si>
  <si>
    <t>Email Address</t>
  </si>
  <si>
    <t>Phone</t>
  </si>
  <si>
    <t>ASCE Membership Number</t>
  </si>
  <si>
    <t> 9676880</t>
  </si>
  <si>
    <t>(321) 591-3803</t>
  </si>
  <si>
    <t>(321) 262-4393</t>
  </si>
  <si>
    <t>(352) 201-5506</t>
  </si>
  <si>
    <t>(321) 917-9639</t>
  </si>
  <si>
    <t>(352) 575-4673</t>
  </si>
  <si>
    <t>(386) 688-0551</t>
  </si>
  <si>
    <t>(954) 536-8379</t>
  </si>
  <si>
    <t>(321) 505-4218</t>
  </si>
  <si>
    <t>(407) 505-8047</t>
  </si>
  <si>
    <t>(954) 871-5283</t>
  </si>
  <si>
    <t>(407) 587-6832</t>
  </si>
  <si>
    <t>(904) 891-0909</t>
  </si>
  <si>
    <t>(407) 739-6298</t>
  </si>
  <si>
    <t>(352) 642-3689</t>
  </si>
  <si>
    <t>(386) 871-2666</t>
  </si>
  <si>
    <t>(407) 770-8762</t>
  </si>
  <si>
    <t>(786) 412-6149</t>
  </si>
  <si>
    <t>(352) 552-5317</t>
  </si>
  <si>
    <t>(352) 392-9537 Ext. 1518</t>
  </si>
  <si>
    <t>1st Vice President (External Affairs)</t>
  </si>
  <si>
    <t>2nd Vice President (Internal Affairs)</t>
  </si>
  <si>
    <t>Appointed Chairspersons</t>
  </si>
  <si>
    <t>Test Bank/Copy</t>
  </si>
  <si>
    <t>Office/Merchandise</t>
  </si>
  <si>
    <t>Sports</t>
  </si>
  <si>
    <t>Conference</t>
  </si>
  <si>
    <t>Annual Report</t>
  </si>
  <si>
    <t>Marketing</t>
  </si>
  <si>
    <t>Fundraising</t>
  </si>
  <si>
    <t>Recruitment</t>
  </si>
  <si>
    <t>Gainesville Branch</t>
  </si>
  <si>
    <t>Elected Officers</t>
  </si>
  <si>
    <t>Report Submitted By:</t>
  </si>
  <si>
    <r>
      <rPr>
        <b/>
        <u/>
        <sz val="14"/>
        <color theme="1"/>
        <rFont val="Times New Roman"/>
        <family val="1"/>
      </rPr>
      <t>Spring 2014</t>
    </r>
    <r>
      <rPr>
        <b/>
        <sz val="14"/>
        <color theme="1"/>
        <rFont val="Times New Roman"/>
        <family val="1"/>
      </rPr>
      <t xml:space="preserve">   </t>
    </r>
    <r>
      <rPr>
        <b/>
        <i/>
        <sz val="14"/>
        <color theme="1"/>
        <rFont val="Times New Roman"/>
        <family val="1"/>
      </rPr>
      <t>January-July</t>
    </r>
  </si>
  <si>
    <r>
      <rPr>
        <b/>
        <u/>
        <sz val="14"/>
        <color theme="1"/>
        <rFont val="Times New Roman"/>
        <family val="1"/>
      </rPr>
      <t>Fall 2014</t>
    </r>
    <r>
      <rPr>
        <b/>
        <sz val="14"/>
        <color theme="1"/>
        <rFont val="Times New Roman"/>
        <family val="1"/>
      </rPr>
      <t xml:space="preserve">   </t>
    </r>
    <r>
      <rPr>
        <b/>
        <i/>
        <sz val="14"/>
        <color theme="1"/>
        <rFont val="Times New Roman"/>
        <family val="1"/>
      </rPr>
      <t>August-December</t>
    </r>
  </si>
  <si>
    <t>Current Advisors</t>
  </si>
  <si>
    <t>Faculty</t>
  </si>
  <si>
    <t>Practitioner 1</t>
  </si>
  <si>
    <t>Practitioner 2</t>
  </si>
  <si>
    <t>UNIVERSITY OF FLORIDA</t>
  </si>
  <si>
    <t>Program</t>
  </si>
  <si>
    <t>Activity Type</t>
  </si>
  <si>
    <t>Attendance</t>
  </si>
  <si>
    <t>Students</t>
  </si>
  <si>
    <t>Faculty / Practitioner Advisor</t>
  </si>
  <si>
    <r>
      <t xml:space="preserve">PART II: </t>
    </r>
    <r>
      <rPr>
        <b/>
        <i/>
        <sz val="12"/>
        <rFont val="Times New Roman"/>
        <family val="1"/>
      </rPr>
      <t>Goals and Objectives</t>
    </r>
  </si>
  <si>
    <r>
      <rPr>
        <b/>
        <sz val="12"/>
        <color theme="1"/>
        <rFont val="Times New Roman"/>
        <family val="1"/>
      </rPr>
      <t xml:space="preserve">PART V: </t>
    </r>
    <r>
      <rPr>
        <b/>
        <i/>
        <sz val="12"/>
        <color theme="1"/>
        <rFont val="Times New Roman"/>
        <family val="1"/>
      </rPr>
      <t>Student Membership List</t>
    </r>
  </si>
  <si>
    <t>Code</t>
  </si>
  <si>
    <r>
      <rPr>
        <b/>
        <sz val="12"/>
        <color theme="1"/>
        <rFont val="Times New Roman"/>
        <family val="1"/>
      </rPr>
      <t xml:space="preserve">Part III: </t>
    </r>
    <r>
      <rPr>
        <b/>
        <i/>
        <sz val="12"/>
        <color theme="1"/>
        <rFont val="Times New Roman"/>
        <family val="1"/>
      </rPr>
      <t>Membership and Meetings</t>
    </r>
  </si>
  <si>
    <t>Year</t>
  </si>
  <si>
    <t>Grad</t>
  </si>
  <si>
    <t>ASCE National Member?</t>
  </si>
  <si>
    <t>Income</t>
  </si>
  <si>
    <t>Expenses</t>
  </si>
  <si>
    <r>
      <t xml:space="preserve">PART VI: </t>
    </r>
    <r>
      <rPr>
        <b/>
        <i/>
        <sz val="12"/>
        <color theme="1"/>
        <rFont val="Times New Roman"/>
        <family val="1"/>
      </rPr>
      <t>Financial Statement</t>
    </r>
  </si>
  <si>
    <t xml:space="preserve">     a.     Spring 2014</t>
  </si>
  <si>
    <t xml:space="preserve">     b.     Fall 2014</t>
  </si>
  <si>
    <t>1.</t>
  </si>
  <si>
    <t>2.</t>
  </si>
  <si>
    <t>3.</t>
  </si>
  <si>
    <t xml:space="preserve">     a.     Meeting Donations</t>
  </si>
  <si>
    <t xml:space="preserve">     b.     Company Donations</t>
  </si>
  <si>
    <t>4.</t>
  </si>
  <si>
    <t xml:space="preserve">     a.     Notes and Merchandise Sales</t>
  </si>
  <si>
    <t xml:space="preserve">     a.     Food and Beverages</t>
  </si>
  <si>
    <t xml:space="preserve">     a.     Registration</t>
  </si>
  <si>
    <t xml:space="preserve">     b.     Travel</t>
  </si>
  <si>
    <t xml:space="preserve">     c.     T-Shirts</t>
  </si>
  <si>
    <t xml:space="preserve">     d.     Supplies</t>
  </si>
  <si>
    <t>5.</t>
  </si>
  <si>
    <t xml:space="preserve">     a.     Notes and Merchandise</t>
  </si>
  <si>
    <t xml:space="preserve">     b.     Tailgates and Socials</t>
  </si>
  <si>
    <t xml:space="preserve">     c.     Office and Copy Supplies</t>
  </si>
  <si>
    <t xml:space="preserve">     e.     Florida Section Meetings</t>
  </si>
  <si>
    <t xml:space="preserve">     f.      Spring Field Trip</t>
  </si>
  <si>
    <t xml:space="preserve">     g.     Fall Field Trip</t>
  </si>
  <si>
    <t xml:space="preserve">     h.     National Conference</t>
  </si>
  <si>
    <t xml:space="preserve">     i.      Website</t>
  </si>
  <si>
    <t>Cash Balance</t>
  </si>
  <si>
    <t>Current Financial Position</t>
  </si>
  <si>
    <t>Balance</t>
  </si>
  <si>
    <t>https://www.gatorasce.com/concretecanoe/</t>
  </si>
  <si>
    <t>Measurement Data</t>
  </si>
  <si>
    <t>Before Action</t>
  </si>
  <si>
    <t>Target for Goal</t>
  </si>
  <si>
    <t>Actual Result</t>
  </si>
  <si>
    <t>Percentage</t>
  </si>
  <si>
    <t>Intermural Sand Volleyball Game</t>
  </si>
  <si>
    <t>Broward Outdoor Recreational Complex, Gainesville, FL 32611</t>
  </si>
  <si>
    <t>Indianapolis, IN</t>
  </si>
  <si>
    <t>Marlo's House, 928 SW 11th St. Gainesville, FL 32601</t>
  </si>
  <si>
    <t>Various Locations in Jacksonville, FL</t>
  </si>
  <si>
    <t>UF Hilton Hotel, 1714 Southwest 34th Street, Gainesville, FL 32607</t>
  </si>
  <si>
    <t>UF ASCE, 365 Weil Hall Rm. 201, Gainesville, FL</t>
  </si>
  <si>
    <t>Various Locations in Orlando, FL</t>
  </si>
  <si>
    <t>Dec. 5</t>
  </si>
  <si>
    <t>Nov. 9</t>
  </si>
  <si>
    <t>Helping Hands: Dog Walking at PetSmart</t>
  </si>
  <si>
    <t>PetSmart, 3736 Southwest Archer Road, Gainesville, FL 32608</t>
  </si>
  <si>
    <t>Gainesville, FL</t>
  </si>
  <si>
    <t>1720 West University Avenue
Tijuana Flats, 17320 W. University Ave., Gainesville, FL 326011</t>
  </si>
  <si>
    <t>Mochi Frozen Yogurt, 1638 W. University Dr., Gainesville, FL 32608</t>
  </si>
  <si>
    <t>Lewis Family, 222 SE 13 St. Gainesville, FL 32641</t>
  </si>
  <si>
    <t>UF ASCE, 365 Weil Hall Rm. , Gainesville, FL</t>
  </si>
  <si>
    <t>Miami, FL</t>
  </si>
  <si>
    <t>Oct. 21</t>
  </si>
  <si>
    <t>Dec. 3</t>
  </si>
  <si>
    <t>Dec. 10</t>
  </si>
  <si>
    <t>Gainesville Branch ASCE Meeting</t>
  </si>
  <si>
    <t>July 12</t>
  </si>
  <si>
    <t>UF Hilton Hotel, 1714 Southwest 34th Street, Gainesville, FL 32608</t>
  </si>
  <si>
    <t>Aug. 7</t>
  </si>
  <si>
    <t>Apr. 12</t>
  </si>
  <si>
    <t>ASCE Young Member's Group Moonlight Canoe Trip</t>
  </si>
  <si>
    <t>Santa Fe Canoe Outpost, High Springs, FL</t>
  </si>
  <si>
    <t>Gainesville Branch ASCE Meeting - Speaker: Suwannee River Water Management District</t>
  </si>
  <si>
    <t>May 1</t>
  </si>
  <si>
    <t>Sept. 4</t>
  </si>
  <si>
    <t>Gainesville Branch ASCE Meeting - Speaker: Ted Besler, P.E. of ASR</t>
  </si>
  <si>
    <t>Nov. 16</t>
  </si>
  <si>
    <t>Lake Wauberg Challege: E-Board Retreat</t>
  </si>
  <si>
    <t>UF Lake Wauberg, 133 Regatta Dr. Micanopy, FL 32667</t>
  </si>
  <si>
    <t>Oct. 2</t>
  </si>
  <si>
    <t>Oct. 3</t>
  </si>
  <si>
    <t>Reitz Union Tour - Sponsored by Skanska</t>
  </si>
  <si>
    <t>1st Fall General Body Meeting: Meet and Greet Involvement Fair</t>
  </si>
  <si>
    <t>Social: Gator City Sports Grill</t>
  </si>
  <si>
    <t>1728 West University Avenue, Gainesville, FL 32603</t>
  </si>
  <si>
    <t>UF ASCE Annual Banquet</t>
  </si>
  <si>
    <t xml:space="preserve">The Lodge, 3726 SW 40th Blvd, Gainesville, FL 32607 </t>
  </si>
  <si>
    <t>Apr. 24</t>
  </si>
  <si>
    <t>UF ASCE's Annual PIGFEST</t>
  </si>
  <si>
    <t>2225 NW 2nd Ave Gainesville FL, 32603</t>
  </si>
  <si>
    <t>Input Data</t>
  </si>
  <si>
    <t>Calc</t>
  </si>
  <si>
    <t>Point Wt</t>
  </si>
  <si>
    <t>Points</t>
  </si>
  <si>
    <t>Comments / Notes</t>
  </si>
  <si>
    <t>Oct. 7-11</t>
  </si>
  <si>
    <t>Global Engineering Conference 2014</t>
  </si>
  <si>
    <t>Panama City, Panama</t>
  </si>
  <si>
    <t>Intermural Sports: Kickball</t>
  </si>
  <si>
    <t>Intermural Sports: Sand Volleyball Game</t>
  </si>
  <si>
    <t>Nov. 13</t>
  </si>
  <si>
    <t>ASCE members are typically involved in several extra-curricular activities where meeting times collide.</t>
  </si>
  <si>
    <t>Recruitment chair presented to Intro to Engineering classes every week.</t>
  </si>
  <si>
    <t>https://gatorase.com</t>
  </si>
  <si>
    <t>Jessica Diaz, UF ASCE Historian</t>
  </si>
  <si>
    <r>
      <rPr>
        <b/>
        <sz val="14"/>
        <color rgb="FFFF8633"/>
        <rFont val="Times New Roman"/>
        <family val="1"/>
      </rPr>
      <t>Goal 1:</t>
    </r>
    <r>
      <rPr>
        <b/>
        <sz val="14"/>
        <rFont val="Times New Roman"/>
        <family val="1"/>
      </rPr>
      <t xml:space="preserve"> </t>
    </r>
    <r>
      <rPr>
        <b/>
        <i/>
        <sz val="12"/>
        <rFont val="Times New Roman"/>
        <family val="1"/>
      </rPr>
      <t>In 2014, create more sustainable fundrasiers, in an effort to offset past savings patterns.</t>
    </r>
  </si>
  <si>
    <r>
      <rPr>
        <b/>
        <sz val="14"/>
        <color rgb="FFFF8633"/>
        <rFont val="Times New Roman"/>
        <family val="1"/>
      </rPr>
      <t>Goal 2:</t>
    </r>
    <r>
      <rPr>
        <b/>
        <sz val="14"/>
        <color rgb="FFFFC000"/>
        <rFont val="Times New Roman"/>
        <family val="1"/>
      </rPr>
      <t xml:space="preserve"> </t>
    </r>
    <r>
      <rPr>
        <b/>
        <i/>
        <sz val="12"/>
        <rFont val="Times New Roman"/>
        <family val="1"/>
      </rPr>
      <t>In 2014, increase chapter involvement.</t>
    </r>
  </si>
  <si>
    <r>
      <rPr>
        <b/>
        <sz val="14"/>
        <color rgb="FF00B0F0"/>
        <rFont val="Times New Roman"/>
        <family val="1"/>
      </rPr>
      <t>A:</t>
    </r>
    <r>
      <rPr>
        <b/>
        <sz val="12"/>
        <color rgb="FFFFC000"/>
        <rFont val="Times New Roman"/>
        <family val="1"/>
      </rPr>
      <t xml:space="preserve"> </t>
    </r>
    <r>
      <rPr>
        <b/>
        <i/>
        <sz val="12"/>
        <rFont val="Times New Roman"/>
        <family val="1"/>
      </rPr>
      <t>Internally through membership, committee, and social attendence</t>
    </r>
  </si>
  <si>
    <r>
      <rPr>
        <b/>
        <sz val="14"/>
        <color rgb="FF00B0F0"/>
        <rFont val="Times New Roman"/>
        <family val="1"/>
      </rPr>
      <t>B:</t>
    </r>
    <r>
      <rPr>
        <b/>
        <sz val="12"/>
        <color rgb="FF0070C0"/>
        <rFont val="Times New Roman"/>
        <family val="1"/>
      </rPr>
      <t xml:space="preserve"> </t>
    </r>
    <r>
      <rPr>
        <b/>
        <i/>
        <sz val="12"/>
        <rFont val="Times New Roman"/>
        <family val="1"/>
      </rPr>
      <t>Externally through student and professional organizations and community service.</t>
    </r>
  </si>
  <si>
    <r>
      <rPr>
        <b/>
        <sz val="14"/>
        <color rgb="FFFF8633"/>
        <rFont val="Times New Roman"/>
        <family val="1"/>
      </rPr>
      <t>Goal 3:</t>
    </r>
    <r>
      <rPr>
        <b/>
        <sz val="12"/>
        <color rgb="FFFF8633"/>
        <rFont val="Times New Roman"/>
        <family val="1"/>
      </rPr>
      <t xml:space="preserve"> </t>
    </r>
    <r>
      <rPr>
        <b/>
        <i/>
        <sz val="12"/>
        <rFont val="Times New Roman"/>
        <family val="1"/>
      </rPr>
      <t>In 2014, place first at the ASCE Southeastern Regional Conference.</t>
    </r>
  </si>
  <si>
    <r>
      <rPr>
        <b/>
        <sz val="12"/>
        <color theme="1"/>
        <rFont val="Times New Roman"/>
        <family val="1"/>
      </rPr>
      <t>PART I:</t>
    </r>
    <r>
      <rPr>
        <b/>
        <i/>
        <sz val="12"/>
        <color theme="1"/>
        <rFont val="Times New Roman"/>
        <family val="1"/>
      </rPr>
      <t xml:space="preserve"> Organizational Contacts</t>
    </r>
  </si>
  <si>
    <t>Conference chairperson began recruiting for minicompetitions and fundraising for travel and registration expenses. Concrete Canoe and Steel Bridge team began prep work by reading rules and beginning the design phase.</t>
  </si>
  <si>
    <t>Increase interest in attendance at meetings and events by implementing various marketing methods.</t>
  </si>
  <si>
    <t>2nd VP conducted polls on activities that members would like to attend.</t>
  </si>
  <si>
    <t>Advertise merchandise and volunteering opportunities to increase net profits.</t>
  </si>
  <si>
    <t>Data &amp; Description</t>
  </si>
  <si>
    <t xml:space="preserve">Fundraising chairs brainstormed ideas for new office merchandise and signed up for football concession booths. ASCE nametags, engineering polos and sweaters were ordered for the office. Sign up and training took place for football concession volunteers. </t>
  </si>
  <si>
    <t>E-Board members gathered various organizational and professional contact information. A list of over 50 contacts was produced.</t>
  </si>
  <si>
    <t>UF placed 1st Overall, 1st Concrete Canoe, 1st Steel Bridge, 2nd Balsa Wood Pyramid, 2nd Mortar Cube,and  3rd Professional Paper.</t>
  </si>
  <si>
    <t>In 2014, the chapter saw in increase in event and meeting attendence as compared to 2013.</t>
  </si>
  <si>
    <t>25% Increase</t>
  </si>
  <si>
    <t>45% Increase</t>
  </si>
  <si>
    <t>150% Increase</t>
  </si>
  <si>
    <t>Over $600 was raised from 6 home game concession stands and total profits from office and merchandise exceeded $13,000. 2014 saw the change from the chapter being in debt, to having a net balance of over $7,000.</t>
  </si>
  <si>
    <t>1st VP and Relations chair sought to increase the number of events between the chapter and the Gainsville branch chapter, as well as with other engineering organizations. Use of social media and class presentations proved effect in gaining interest among students around campus.</t>
  </si>
  <si>
    <t>The executive board team ensured that members had the opportunity to attend at least one event per week where they could interact with the local community through community service or network with various professional and student organizations.</t>
  </si>
  <si>
    <t>Plan early and have a budget set well before attending. Both canoe and bridge teams began work a month after the 2013 conference. The conference chairsperson made sure mini competition teams were prepared for conference as well.</t>
  </si>
  <si>
    <t>(407) 221-2013</t>
  </si>
  <si>
    <t>gatorconcretecanoe@gmail.com</t>
  </si>
  <si>
    <t>Conference Mini-Competitions</t>
  </si>
  <si>
    <t>Student Conference Registrations</t>
  </si>
  <si>
    <t>Yearly Initial Balance</t>
  </si>
  <si>
    <t>6.</t>
  </si>
  <si>
    <t xml:space="preserve">One student attended the Global Engineering Conference in Panama City.
Concrete Canoe Team and Steel Bridge Team attended National Competitions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</si>
</sst>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409]* #,##0.00_);_([$$-409]* \(#,##0.00\);_([$$-409]* &quot;-&quot;??_);_(@_)"/>
  </numFmts>
  <fonts count="3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Times New Roman"/>
      <family val="1"/>
    </font>
    <font>
      <b/>
      <sz val="12"/>
      <name val="Times New Roman"/>
      <family val="1"/>
    </font>
    <font>
      <sz val="12"/>
      <name val="Times New Roman"/>
      <family val="1"/>
    </font>
    <font>
      <b/>
      <u/>
      <sz val="12"/>
      <color theme="1"/>
      <name val="Times New Roman"/>
      <family val="1"/>
    </font>
    <font>
      <b/>
      <sz val="22"/>
      <name val="Times New Roman"/>
      <family val="1"/>
    </font>
    <font>
      <sz val="11"/>
      <color theme="1"/>
      <name val="Times New Roman"/>
      <family val="1"/>
    </font>
    <font>
      <sz val="10"/>
      <color theme="1"/>
      <name val="Times New Roman"/>
      <family val="1"/>
    </font>
    <font>
      <b/>
      <i/>
      <sz val="12"/>
      <color theme="1"/>
      <name val="Times New Roman"/>
      <family val="1"/>
    </font>
    <font>
      <i/>
      <sz val="12"/>
      <color theme="1"/>
      <name val="Times New Roman"/>
      <family val="1"/>
    </font>
    <font>
      <b/>
      <sz val="12"/>
      <color theme="1"/>
      <name val="Times New Roman"/>
      <family val="1"/>
    </font>
    <font>
      <b/>
      <i/>
      <sz val="12"/>
      <name val="Times New Roman"/>
      <family val="1"/>
    </font>
    <font>
      <b/>
      <sz val="14"/>
      <color theme="1"/>
      <name val="Times New Roman"/>
      <family val="1"/>
    </font>
    <font>
      <b/>
      <u/>
      <sz val="14"/>
      <color theme="1"/>
      <name val="Times New Roman"/>
      <family val="1"/>
    </font>
    <font>
      <b/>
      <i/>
      <sz val="14"/>
      <color theme="1"/>
      <name val="Times New Roman"/>
      <family val="1"/>
    </font>
    <font>
      <b/>
      <u/>
      <sz val="22"/>
      <name val="Times New Roman"/>
      <family val="1"/>
    </font>
    <font>
      <b/>
      <sz val="12"/>
      <color rgb="FFFFC000"/>
      <name val="Times New Roman"/>
      <family val="1"/>
    </font>
    <font>
      <b/>
      <sz val="12"/>
      <color rgb="FF0070C0"/>
      <name val="Times New Roman"/>
      <family val="1"/>
    </font>
    <font>
      <sz val="10"/>
      <name val="Times New Roman"/>
      <family val="1"/>
    </font>
    <font>
      <i/>
      <sz val="10"/>
      <name val="Times New Roman"/>
      <family val="1"/>
    </font>
    <font>
      <sz val="12"/>
      <color indexed="8"/>
      <name val="Times New Roman"/>
      <family val="1"/>
    </font>
    <font>
      <i/>
      <sz val="12"/>
      <name val="Times New Roman"/>
      <family val="1"/>
    </font>
    <font>
      <b/>
      <sz val="12"/>
      <color rgb="FFFF8633"/>
      <name val="Times New Roman"/>
      <family val="1"/>
    </font>
    <font>
      <b/>
      <sz val="14"/>
      <color rgb="FFFF8633"/>
      <name val="Times New Roman"/>
      <family val="1"/>
    </font>
    <font>
      <b/>
      <sz val="14"/>
      <name val="Times New Roman"/>
      <family val="1"/>
    </font>
    <font>
      <b/>
      <sz val="14"/>
      <color rgb="FFFFC000"/>
      <name val="Times New Roman"/>
      <family val="1"/>
    </font>
    <font>
      <b/>
      <sz val="14"/>
      <color rgb="FF00B0F0"/>
      <name val="Times New Roman"/>
      <family val="1"/>
    </font>
  </fonts>
  <fills count="8">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7A663"/>
        <bgColor indexed="64"/>
      </patternFill>
    </fill>
  </fills>
  <borders count="31">
    <border>
      <left/>
      <right/>
      <top/>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style="thin">
        <color auto="1"/>
      </right>
      <top/>
      <bottom style="double">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s>
  <cellStyleXfs count="1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85">
    <xf numFmtId="0" fontId="0" fillId="0" borderId="0" xfId="0"/>
    <xf numFmtId="0" fontId="4" fillId="0" borderId="0" xfId="0" applyFont="1"/>
    <xf numFmtId="0" fontId="4" fillId="0" borderId="2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xf numFmtId="0" fontId="8" fillId="0" borderId="2" xfId="0" applyFont="1" applyBorder="1" applyAlignment="1">
      <alignment vertical="center"/>
    </xf>
    <xf numFmtId="0" fontId="9" fillId="0" borderId="0" xfId="0" applyFont="1"/>
    <xf numFmtId="0" fontId="8" fillId="0" borderId="0" xfId="0" applyFont="1" applyBorder="1" applyAlignment="1">
      <alignment vertical="center"/>
    </xf>
    <xf numFmtId="0" fontId="10" fillId="0" borderId="0" xfId="0" applyFont="1"/>
    <xf numFmtId="0" fontId="4" fillId="0" borderId="0" xfId="0" applyFont="1" applyFill="1" applyBorder="1"/>
    <xf numFmtId="0" fontId="4" fillId="3" borderId="0" xfId="0" applyFont="1" applyFill="1" applyBorder="1"/>
    <xf numFmtId="0" fontId="13" fillId="0" borderId="0" xfId="0" applyFont="1" applyFill="1" applyBorder="1" applyAlignment="1">
      <alignment vertical="center" textRotation="90" wrapText="1"/>
    </xf>
    <xf numFmtId="0" fontId="4" fillId="3" borderId="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3"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13" fillId="3" borderId="8"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24" xfId="0" applyFont="1" applyFill="1" applyBorder="1" applyAlignment="1">
      <alignment horizontal="center" vertical="center"/>
    </xf>
    <xf numFmtId="0" fontId="4" fillId="3" borderId="23" xfId="0" applyFont="1" applyFill="1" applyBorder="1" applyAlignment="1">
      <alignment horizontal="center" vertical="center"/>
    </xf>
    <xf numFmtId="0" fontId="6" fillId="3" borderId="23" xfId="2" applyFont="1" applyFill="1" applyBorder="1" applyAlignment="1">
      <alignment horizontal="center" vertical="center"/>
    </xf>
    <xf numFmtId="0" fontId="6" fillId="3" borderId="20"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0" xfId="2" applyFont="1" applyFill="1" applyBorder="1" applyAlignment="1">
      <alignment horizontal="center" vertical="center"/>
    </xf>
    <xf numFmtId="0" fontId="4" fillId="3" borderId="8"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8" xfId="0" applyFont="1" applyFill="1" applyBorder="1" applyAlignment="1">
      <alignment horizontal="center" vertical="center"/>
    </xf>
    <xf numFmtId="0" fontId="4" fillId="3" borderId="25" xfId="0" applyFont="1" applyFill="1" applyBorder="1" applyAlignment="1">
      <alignment horizontal="center" vertical="center"/>
    </xf>
    <xf numFmtId="0" fontId="7"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vertical="center"/>
    </xf>
    <xf numFmtId="0" fontId="11" fillId="0" borderId="26" xfId="0" applyFont="1" applyFill="1" applyBorder="1" applyAlignment="1">
      <alignment vertical="center"/>
    </xf>
    <xf numFmtId="0" fontId="9" fillId="0" borderId="26" xfId="0" applyFont="1" applyFill="1" applyBorder="1"/>
    <xf numFmtId="0" fontId="4" fillId="0" borderId="26" xfId="0" applyFont="1" applyFill="1" applyBorder="1"/>
    <xf numFmtId="0" fontId="8" fillId="0" borderId="2" xfId="0" applyFont="1" applyFill="1" applyBorder="1" applyAlignment="1">
      <alignment vertical="center"/>
    </xf>
    <xf numFmtId="0" fontId="14" fillId="0" borderId="0" xfId="0" applyFont="1" applyFill="1" applyBorder="1" applyAlignment="1">
      <alignment vertical="center"/>
    </xf>
    <xf numFmtId="0" fontId="14" fillId="0" borderId="26" xfId="0" applyFont="1" applyFill="1" applyBorder="1" applyAlignment="1"/>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1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13" fillId="0" borderId="10" xfId="0" applyFont="1" applyBorder="1" applyAlignment="1">
      <alignment horizontal="center" vertical="center" wrapText="1"/>
    </xf>
    <xf numFmtId="0" fontId="4" fillId="0" borderId="0" xfId="0" applyFont="1" applyAlignment="1">
      <alignment horizontal="center" vertical="center" wrapText="1"/>
    </xf>
    <xf numFmtId="0" fontId="6" fillId="3" borderId="10" xfId="0" applyFont="1" applyFill="1" applyBorder="1" applyAlignment="1">
      <alignment horizontal="center" vertical="center"/>
    </xf>
    <xf numFmtId="0" fontId="13" fillId="0" borderId="0" xfId="0" applyFont="1" applyAlignment="1">
      <alignment horizontal="center" vertical="center" wrapText="1"/>
    </xf>
    <xf numFmtId="0" fontId="13" fillId="3"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4" fillId="0" borderId="0" xfId="0" applyFont="1" applyBorder="1" applyAlignment="1">
      <alignment horizontal="center" vertical="center" wrapText="1"/>
    </xf>
    <xf numFmtId="0" fontId="13" fillId="0" borderId="10" xfId="0" applyFont="1" applyBorder="1" applyAlignment="1">
      <alignment horizontal="center" vertical="center"/>
    </xf>
    <xf numFmtId="0" fontId="13" fillId="0" borderId="2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top"/>
    </xf>
    <xf numFmtId="0" fontId="4" fillId="3" borderId="10" xfId="0" applyFont="1" applyFill="1" applyBorder="1" applyAlignment="1">
      <alignment horizontal="center" vertical="center"/>
    </xf>
    <xf numFmtId="0" fontId="4" fillId="3" borderId="0" xfId="0" applyFont="1" applyFill="1" applyAlignment="1">
      <alignment vertical="center"/>
    </xf>
    <xf numFmtId="0" fontId="4" fillId="3" borderId="0" xfId="0" applyFont="1" applyFill="1" applyAlignment="1">
      <alignment horizontal="center" vertical="center"/>
    </xf>
    <xf numFmtId="0" fontId="13" fillId="6" borderId="10" xfId="0" applyFont="1" applyFill="1" applyBorder="1" applyAlignment="1">
      <alignment horizontal="center" vertical="center"/>
    </xf>
    <xf numFmtId="0" fontId="4" fillId="5" borderId="22" xfId="0" applyFont="1" applyFill="1" applyBorder="1" applyAlignment="1">
      <alignment horizontal="center" vertical="center"/>
    </xf>
    <xf numFmtId="0" fontId="13" fillId="6" borderId="9" xfId="0" applyFont="1" applyFill="1" applyBorder="1" applyAlignment="1">
      <alignment horizontal="center" vertical="center"/>
    </xf>
    <xf numFmtId="0" fontId="6" fillId="3" borderId="9" xfId="0" applyFont="1" applyFill="1" applyBorder="1" applyAlignment="1">
      <alignment horizontal="center" vertical="center" wrapText="1"/>
    </xf>
    <xf numFmtId="0" fontId="13" fillId="3" borderId="0" xfId="0" applyFont="1" applyFill="1" applyBorder="1" applyAlignment="1">
      <alignment horizontal="left" vertical="center"/>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2" fillId="3" borderId="0" xfId="0" applyFont="1" applyFill="1" applyAlignment="1">
      <alignment horizontal="center" vertical="center"/>
    </xf>
    <xf numFmtId="165" fontId="4" fillId="3" borderId="0" xfId="0" applyNumberFormat="1" applyFont="1" applyFill="1" applyBorder="1" applyAlignment="1">
      <alignment horizontal="center" vertical="center"/>
    </xf>
    <xf numFmtId="49" fontId="4" fillId="3" borderId="24" xfId="0" applyNumberFormat="1" applyFont="1" applyFill="1" applyBorder="1" applyAlignment="1">
      <alignment horizontal="center" vertical="center"/>
    </xf>
    <xf numFmtId="0" fontId="4" fillId="3" borderId="23" xfId="0" applyFont="1" applyFill="1" applyBorder="1" applyAlignment="1">
      <alignment horizontal="left" vertical="center"/>
    </xf>
    <xf numFmtId="165" fontId="4" fillId="3" borderId="23" xfId="0" applyNumberFormat="1" applyFont="1" applyFill="1" applyBorder="1" applyAlignment="1">
      <alignment horizontal="center" vertical="center"/>
    </xf>
    <xf numFmtId="165" fontId="4" fillId="3" borderId="25" xfId="0" applyNumberFormat="1" applyFont="1" applyFill="1" applyBorder="1" applyAlignment="1">
      <alignment horizontal="center" vertical="center"/>
    </xf>
    <xf numFmtId="49" fontId="4" fillId="3" borderId="26" xfId="0" applyNumberFormat="1" applyFont="1" applyFill="1" applyBorder="1" applyAlignment="1">
      <alignment horizontal="center" vertical="center"/>
    </xf>
    <xf numFmtId="0" fontId="4" fillId="3" borderId="0" xfId="0" applyFont="1" applyFill="1" applyBorder="1" applyAlignment="1">
      <alignment horizontal="left" vertical="center"/>
    </xf>
    <xf numFmtId="165" fontId="4" fillId="3" borderId="27" xfId="0" applyNumberFormat="1" applyFont="1" applyFill="1" applyBorder="1" applyAlignment="1">
      <alignment horizontal="center" vertical="center"/>
    </xf>
    <xf numFmtId="165" fontId="4" fillId="3" borderId="15" xfId="0" applyNumberFormat="1" applyFont="1" applyFill="1" applyBorder="1" applyAlignment="1">
      <alignment horizontal="center" vertical="center"/>
    </xf>
    <xf numFmtId="165" fontId="4" fillId="3" borderId="13" xfId="0" applyNumberFormat="1" applyFont="1" applyFill="1" applyBorder="1" applyAlignment="1">
      <alignment horizontal="center" vertical="center"/>
    </xf>
    <xf numFmtId="49" fontId="4" fillId="3" borderId="12" xfId="0" applyNumberFormat="1" applyFont="1" applyFill="1" applyBorder="1" applyAlignment="1">
      <alignment horizontal="center" vertical="center"/>
    </xf>
    <xf numFmtId="0" fontId="4" fillId="3" borderId="15" xfId="0" applyFont="1" applyFill="1" applyBorder="1" applyAlignment="1">
      <alignment horizontal="left" vertical="center"/>
    </xf>
    <xf numFmtId="165" fontId="4" fillId="3" borderId="9" xfId="0" applyNumberFormat="1" applyFont="1" applyFill="1" applyBorder="1" applyAlignment="1">
      <alignment horizontal="center" vertical="center"/>
    </xf>
    <xf numFmtId="165" fontId="4" fillId="3" borderId="20" xfId="0" applyNumberFormat="1" applyFont="1" applyFill="1" applyBorder="1" applyAlignment="1">
      <alignment horizontal="center" vertical="center"/>
    </xf>
    <xf numFmtId="165" fontId="4" fillId="3" borderId="8" xfId="0" applyNumberFormat="1" applyFont="1" applyFill="1" applyBorder="1" applyAlignment="1">
      <alignment horizontal="center" vertical="center"/>
    </xf>
    <xf numFmtId="0" fontId="6" fillId="3" borderId="0" xfId="0" applyFont="1" applyFill="1" applyBorder="1" applyAlignment="1">
      <alignment horizontal="left" vertical="center"/>
    </xf>
    <xf numFmtId="0" fontId="13" fillId="6" borderId="21" xfId="0" applyFont="1" applyFill="1" applyBorder="1" applyAlignment="1">
      <alignment horizontal="center" vertical="center" textRotation="90" wrapText="1"/>
    </xf>
    <xf numFmtId="0" fontId="13" fillId="5" borderId="10" xfId="0" applyFont="1" applyFill="1" applyBorder="1" applyAlignment="1">
      <alignment horizontal="center" vertical="center"/>
    </xf>
    <xf numFmtId="0" fontId="4" fillId="0" borderId="10" xfId="0" applyFont="1" applyFill="1" applyBorder="1" applyAlignment="1">
      <alignment horizontal="center" vertical="center" wrapText="1"/>
    </xf>
    <xf numFmtId="10" fontId="9" fillId="0" borderId="0" xfId="0" applyNumberFormat="1" applyFont="1"/>
    <xf numFmtId="0" fontId="13" fillId="0" borderId="10" xfId="0" applyFont="1" applyFill="1" applyBorder="1" applyAlignment="1">
      <alignment horizontal="center" vertical="center" wrapText="1"/>
    </xf>
    <xf numFmtId="0" fontId="21" fillId="0" borderId="1" xfId="0" applyFont="1" applyBorder="1"/>
    <xf numFmtId="0" fontId="21" fillId="0" borderId="2" xfId="0" applyFont="1" applyBorder="1"/>
    <xf numFmtId="0" fontId="21" fillId="0" borderId="3" xfId="0" applyFont="1" applyBorder="1"/>
    <xf numFmtId="0" fontId="21" fillId="0" borderId="0" xfId="0" applyFont="1"/>
    <xf numFmtId="0" fontId="21" fillId="0" borderId="0" xfId="0" applyFont="1" applyBorder="1"/>
    <xf numFmtId="0" fontId="21" fillId="0" borderId="4" xfId="0" applyFont="1" applyBorder="1"/>
    <xf numFmtId="0" fontId="21" fillId="0" borderId="5" xfId="0" applyFont="1" applyBorder="1"/>
    <xf numFmtId="0" fontId="21" fillId="0" borderId="6" xfId="0" applyFont="1" applyBorder="1"/>
    <xf numFmtId="0" fontId="10" fillId="0" borderId="1" xfId="0" applyFont="1" applyBorder="1"/>
    <xf numFmtId="0" fontId="21" fillId="0" borderId="7" xfId="0" applyFont="1" applyBorder="1"/>
    <xf numFmtId="0" fontId="22" fillId="0" borderId="0" xfId="0" applyFont="1"/>
    <xf numFmtId="0" fontId="21" fillId="0" borderId="0" xfId="0" applyFont="1" applyFill="1" applyBorder="1"/>
    <xf numFmtId="2" fontId="21" fillId="0" borderId="0" xfId="0" applyNumberFormat="1" applyFont="1"/>
    <xf numFmtId="0" fontId="6" fillId="0" borderId="0" xfId="0" applyFont="1"/>
    <xf numFmtId="0" fontId="6" fillId="0" borderId="11" xfId="0" applyFont="1" applyBorder="1" applyAlignment="1">
      <alignment horizontal="left" vertical="center"/>
    </xf>
    <xf numFmtId="0" fontId="4" fillId="0" borderId="11" xfId="0" applyFont="1" applyBorder="1" applyAlignment="1">
      <alignment horizontal="left" vertical="center"/>
    </xf>
    <xf numFmtId="0" fontId="23" fillId="2" borderId="11" xfId="0" applyFont="1" applyFill="1" applyBorder="1" applyAlignment="1">
      <alignment horizontal="center" vertical="center"/>
    </xf>
    <xf numFmtId="0" fontId="6" fillId="0" borderId="11" xfId="0" applyFont="1" applyBorder="1" applyAlignment="1" applyProtection="1">
      <alignment horizontal="right" vertical="center"/>
    </xf>
    <xf numFmtId="164" fontId="6" fillId="0" borderId="11" xfId="1" applyNumberFormat="1" applyFont="1" applyBorder="1" applyAlignment="1" applyProtection="1">
      <alignment horizontal="right" vertical="center"/>
    </xf>
    <xf numFmtId="2" fontId="6" fillId="0" borderId="11" xfId="0" applyNumberFormat="1" applyFont="1" applyBorder="1" applyAlignment="1" applyProtection="1">
      <alignment horizontal="right" vertical="center"/>
    </xf>
    <xf numFmtId="0" fontId="4" fillId="0" borderId="11" xfId="0" applyFont="1" applyBorder="1"/>
    <xf numFmtId="0" fontId="6" fillId="0" borderId="10" xfId="0" applyFont="1" applyBorder="1" applyAlignment="1">
      <alignment horizontal="left" vertical="center"/>
    </xf>
    <xf numFmtId="0" fontId="4" fillId="0" borderId="10" xfId="0" applyFont="1" applyBorder="1" applyAlignment="1">
      <alignment horizontal="left" vertical="center" wrapText="1"/>
    </xf>
    <xf numFmtId="0" fontId="23" fillId="2" borderId="10" xfId="0" applyFont="1" applyFill="1" applyBorder="1" applyAlignment="1">
      <alignment horizontal="center" vertical="center"/>
    </xf>
    <xf numFmtId="0" fontId="6" fillId="0" borderId="10" xfId="0" applyFont="1" applyBorder="1" applyAlignment="1" applyProtection="1">
      <alignment horizontal="right" vertical="center"/>
    </xf>
    <xf numFmtId="164" fontId="6" fillId="0" borderId="10" xfId="1" applyNumberFormat="1" applyFont="1" applyBorder="1" applyAlignment="1" applyProtection="1">
      <alignment horizontal="right" vertical="center"/>
    </xf>
    <xf numFmtId="2" fontId="6" fillId="0" borderId="10" xfId="0" applyNumberFormat="1" applyFont="1" applyBorder="1" applyAlignment="1" applyProtection="1">
      <alignment horizontal="right" vertical="center"/>
    </xf>
    <xf numFmtId="0" fontId="4" fillId="0" borderId="10" xfId="0" applyFont="1" applyBorder="1"/>
    <xf numFmtId="0" fontId="4" fillId="0" borderId="10" xfId="0" applyFont="1" applyBorder="1" applyAlignment="1">
      <alignment horizontal="left" vertical="center" indent="3"/>
    </xf>
    <xf numFmtId="9" fontId="6" fillId="0" borderId="10" xfId="1" applyFont="1" applyBorder="1" applyAlignment="1" applyProtection="1">
      <alignment horizontal="right" vertical="center"/>
    </xf>
    <xf numFmtId="164" fontId="6" fillId="0" borderId="10" xfId="1" quotePrefix="1" applyNumberFormat="1" applyFont="1" applyBorder="1" applyAlignment="1" applyProtection="1">
      <alignment horizontal="right" vertical="center"/>
    </xf>
    <xf numFmtId="0" fontId="6" fillId="0" borderId="10" xfId="0" applyFont="1" applyFill="1" applyBorder="1" applyAlignment="1">
      <alignment horizontal="left" vertical="center"/>
    </xf>
    <xf numFmtId="0" fontId="6" fillId="2" borderId="10" xfId="0" applyFont="1" applyFill="1" applyBorder="1" applyAlignment="1">
      <alignment horizontal="center" vertical="center"/>
    </xf>
    <xf numFmtId="0" fontId="6" fillId="0" borderId="10" xfId="0" applyFont="1" applyBorder="1" applyAlignment="1" applyProtection="1">
      <alignment horizontal="center" vertical="center"/>
    </xf>
    <xf numFmtId="2" fontId="4" fillId="0" borderId="10" xfId="0" applyNumberFormat="1" applyFont="1" applyBorder="1" applyAlignment="1" applyProtection="1">
      <alignment horizontal="right"/>
    </xf>
    <xf numFmtId="0" fontId="12" fillId="2" borderId="10" xfId="0" applyFont="1" applyFill="1" applyBorder="1"/>
    <xf numFmtId="0" fontId="6" fillId="0" borderId="0" xfId="0" applyFont="1" applyFill="1"/>
    <xf numFmtId="0" fontId="4" fillId="0" borderId="10" xfId="0" applyFont="1" applyBorder="1" applyAlignment="1" applyProtection="1">
      <alignment horizontal="right"/>
    </xf>
    <xf numFmtId="164" fontId="4" fillId="0" borderId="10" xfId="1" applyNumberFormat="1" applyFont="1" applyBorder="1" applyAlignment="1" applyProtection="1">
      <alignment horizontal="right"/>
    </xf>
    <xf numFmtId="0" fontId="6" fillId="0" borderId="14" xfId="0" applyFont="1" applyFill="1" applyBorder="1" applyAlignment="1">
      <alignment horizontal="left" vertical="center"/>
    </xf>
    <xf numFmtId="0" fontId="6" fillId="2" borderId="14" xfId="0" applyFont="1" applyFill="1" applyBorder="1" applyAlignment="1">
      <alignment horizontal="center" vertical="center"/>
    </xf>
    <xf numFmtId="0" fontId="4" fillId="0" borderId="14" xfId="0" applyFont="1" applyBorder="1" applyAlignment="1" applyProtection="1">
      <alignment horizontal="right"/>
    </xf>
    <xf numFmtId="164" fontId="4" fillId="0" borderId="14" xfId="1" applyNumberFormat="1" applyFont="1" applyBorder="1" applyAlignment="1" applyProtection="1">
      <alignment horizontal="right"/>
    </xf>
    <xf numFmtId="2" fontId="4" fillId="0" borderId="14" xfId="0" applyNumberFormat="1" applyFont="1" applyBorder="1" applyAlignment="1" applyProtection="1">
      <alignment horizontal="right"/>
    </xf>
    <xf numFmtId="0" fontId="12" fillId="2" borderId="14" xfId="0" applyFont="1" applyFill="1" applyBorder="1"/>
    <xf numFmtId="0" fontId="6" fillId="0" borderId="16" xfId="0" applyFont="1" applyFill="1" applyBorder="1" applyAlignment="1">
      <alignment horizontal="center" vertical="center"/>
    </xf>
    <xf numFmtId="2" fontId="6" fillId="0" borderId="16" xfId="0" applyNumberFormat="1" applyFont="1" applyFill="1" applyBorder="1" applyAlignment="1">
      <alignment horizontal="right" vertical="center"/>
    </xf>
    <xf numFmtId="2" fontId="4" fillId="0" borderId="11" xfId="1" applyNumberFormat="1" applyFont="1" applyFill="1" applyBorder="1"/>
    <xf numFmtId="49" fontId="4" fillId="0" borderId="10" xfId="0" applyNumberFormat="1" applyFont="1" applyBorder="1" applyAlignment="1">
      <alignment horizontal="center" vertical="center"/>
    </xf>
    <xf numFmtId="0" fontId="13" fillId="0" borderId="0" xfId="0" applyFont="1" applyBorder="1" applyAlignment="1">
      <alignment horizontal="center" vertical="center" wrapText="1"/>
    </xf>
    <xf numFmtId="0" fontId="24" fillId="2" borderId="10" xfId="2" applyFont="1" applyFill="1" applyBorder="1"/>
    <xf numFmtId="0" fontId="14" fillId="6" borderId="14" xfId="0" applyFont="1" applyFill="1" applyBorder="1" applyAlignment="1">
      <alignment horizontal="center" wrapText="1"/>
    </xf>
    <xf numFmtId="0" fontId="14" fillId="6" borderId="14" xfId="0" applyFont="1" applyFill="1" applyBorder="1" applyAlignment="1">
      <alignment horizontal="center" vertical="center" wrapText="1"/>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21" fillId="3" borderId="0" xfId="0" applyFont="1" applyFill="1" applyAlignment="1">
      <alignment horizontal="center"/>
    </xf>
    <xf numFmtId="0" fontId="10" fillId="3" borderId="0" xfId="0" applyFont="1" applyFill="1"/>
    <xf numFmtId="0" fontId="6" fillId="3" borderId="0" xfId="0" applyFont="1" applyFill="1" applyAlignment="1">
      <alignment horizontal="center"/>
    </xf>
    <xf numFmtId="0" fontId="4" fillId="3" borderId="0" xfId="0" applyFont="1" applyFill="1"/>
    <xf numFmtId="0" fontId="6" fillId="3" borderId="0" xfId="0" applyFont="1" applyFill="1" applyBorder="1" applyAlignment="1">
      <alignment horizontal="center"/>
    </xf>
    <xf numFmtId="0" fontId="6" fillId="3" borderId="15" xfId="0" applyFont="1" applyFill="1" applyBorder="1" applyAlignment="1">
      <alignment horizontal="left"/>
    </xf>
    <xf numFmtId="14" fontId="6" fillId="3" borderId="15" xfId="0" applyNumberFormat="1" applyFont="1" applyFill="1" applyBorder="1" applyAlignment="1">
      <alignment horizontal="left"/>
    </xf>
    <xf numFmtId="0" fontId="9" fillId="3" borderId="0" xfId="0" applyFont="1" applyFill="1"/>
    <xf numFmtId="0" fontId="5" fillId="3" borderId="10" xfId="0" applyFont="1" applyFill="1" applyBorder="1" applyAlignment="1">
      <alignment horizontal="left" vertical="center" wrapText="1"/>
    </xf>
    <xf numFmtId="9" fontId="4" fillId="3" borderId="11" xfId="1" applyFont="1" applyFill="1" applyBorder="1" applyAlignment="1">
      <alignment horizontal="center" vertical="center" wrapText="1"/>
    </xf>
    <xf numFmtId="0" fontId="4" fillId="3" borderId="10" xfId="0" applyFont="1" applyFill="1" applyBorder="1" applyAlignment="1">
      <alignment horizontal="center" vertical="center" wrapText="1"/>
    </xf>
    <xf numFmtId="0" fontId="13" fillId="5" borderId="28" xfId="0" applyFont="1" applyFill="1" applyBorder="1" applyAlignment="1">
      <alignment horizontal="center" vertical="center"/>
    </xf>
    <xf numFmtId="9" fontId="4" fillId="3" borderId="10" xfId="0" applyNumberFormat="1" applyFont="1" applyFill="1" applyBorder="1" applyAlignment="1">
      <alignment horizontal="center" vertical="center" wrapText="1"/>
    </xf>
    <xf numFmtId="0" fontId="23" fillId="2" borderId="10" xfId="0" quotePrefix="1" applyFont="1" applyFill="1" applyBorder="1" applyAlignment="1">
      <alignment horizontal="center" vertical="center"/>
    </xf>
    <xf numFmtId="2" fontId="6" fillId="7" borderId="11" xfId="0" applyNumberFormat="1" applyFont="1" applyFill="1" applyBorder="1" applyAlignment="1">
      <alignment horizontal="right" vertical="center"/>
    </xf>
    <xf numFmtId="0" fontId="13" fillId="3" borderId="10"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4" fillId="0" borderId="25"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3" xfId="0" applyFont="1" applyFill="1" applyBorder="1" applyAlignment="1">
      <alignment horizontal="left" vertical="center"/>
    </xf>
    <xf numFmtId="0" fontId="12" fillId="2" borderId="10" xfId="0" applyFont="1" applyFill="1" applyBorder="1" applyAlignment="1">
      <alignment wrapText="1"/>
    </xf>
    <xf numFmtId="0" fontId="6" fillId="3" borderId="20" xfId="2" applyFont="1" applyFill="1" applyBorder="1" applyAlignment="1">
      <alignment horizontal="center" vertical="center"/>
    </xf>
    <xf numFmtId="0" fontId="6" fillId="3" borderId="20"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12" xfId="0" applyFont="1" applyFill="1" applyBorder="1" applyAlignment="1">
      <alignment horizontal="center" vertical="center"/>
    </xf>
    <xf numFmtId="0" fontId="15" fillId="4" borderId="10" xfId="0" applyFont="1" applyFill="1" applyBorder="1" applyAlignment="1">
      <alignment horizontal="center" vertical="center" textRotation="90" wrapText="1"/>
    </xf>
    <xf numFmtId="0" fontId="13" fillId="3" borderId="24"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26" xfId="0" applyFont="1" applyFill="1" applyBorder="1" applyAlignment="1">
      <alignment horizontal="center" vertical="center"/>
    </xf>
    <xf numFmtId="0" fontId="5" fillId="3" borderId="26"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9" xfId="0" applyFont="1" applyFill="1" applyBorder="1" applyAlignment="1">
      <alignment horizontal="center" vertical="center"/>
    </xf>
    <xf numFmtId="0" fontId="11" fillId="4" borderId="8" xfId="0" applyFont="1" applyFill="1" applyBorder="1" applyAlignment="1">
      <alignment horizontal="left"/>
    </xf>
    <xf numFmtId="0" fontId="11" fillId="4" borderId="23" xfId="0" applyFont="1" applyFill="1" applyBorder="1" applyAlignment="1">
      <alignment horizontal="left"/>
    </xf>
    <xf numFmtId="0" fontId="11" fillId="4" borderId="9" xfId="0" applyFont="1" applyFill="1" applyBorder="1" applyAlignment="1">
      <alignment horizontal="left"/>
    </xf>
    <xf numFmtId="0" fontId="14" fillId="6" borderId="8"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9" xfId="0" applyFont="1" applyFill="1" applyBorder="1" applyAlignment="1">
      <alignment horizontal="center" vertical="center"/>
    </xf>
    <xf numFmtId="0" fontId="8" fillId="3" borderId="2" xfId="0" applyFont="1" applyFill="1" applyBorder="1" applyAlignment="1">
      <alignment horizontal="center" vertical="center"/>
    </xf>
    <xf numFmtId="0" fontId="18" fillId="3" borderId="2" xfId="0" applyFont="1" applyFill="1" applyBorder="1" applyAlignment="1">
      <alignment horizontal="center" vertical="center"/>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11" xfId="0" applyFont="1" applyFill="1" applyBorder="1" applyAlignment="1">
      <alignment horizontal="center" vertical="center"/>
    </xf>
    <xf numFmtId="0" fontId="14" fillId="6" borderId="8"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4" fillId="4" borderId="21" xfId="0" applyFont="1" applyFill="1" applyBorder="1" applyAlignment="1">
      <alignment horizontal="center"/>
    </xf>
    <xf numFmtId="0" fontId="4" fillId="4" borderId="22" xfId="0" applyFont="1" applyFill="1" applyBorder="1" applyAlignment="1">
      <alignment horizontal="center"/>
    </xf>
    <xf numFmtId="0" fontId="4" fillId="4" borderId="11" xfId="0" applyFont="1" applyFill="1" applyBorder="1" applyAlignment="1">
      <alignment horizont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2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4" fillId="3" borderId="15" xfId="0" applyFont="1" applyFill="1" applyBorder="1" applyAlignment="1">
      <alignment horizontal="center" vertical="center"/>
    </xf>
    <xf numFmtId="0" fontId="9" fillId="4" borderId="21" xfId="0" applyFont="1" applyFill="1" applyBorder="1" applyAlignment="1">
      <alignment horizontal="center"/>
    </xf>
    <xf numFmtId="0" fontId="9" fillId="4" borderId="22" xfId="0" applyFont="1" applyFill="1" applyBorder="1" applyAlignment="1">
      <alignment horizontal="center"/>
    </xf>
    <xf numFmtId="0" fontId="9" fillId="4" borderId="11" xfId="0" applyFont="1" applyFill="1" applyBorder="1" applyAlignment="1">
      <alignment horizontal="center"/>
    </xf>
    <xf numFmtId="0" fontId="9" fillId="0" borderId="20" xfId="0" applyFont="1" applyBorder="1" applyAlignment="1">
      <alignment horizontal="center"/>
    </xf>
    <xf numFmtId="0" fontId="9" fillId="0" borderId="9" xfId="0" applyFont="1" applyBorder="1" applyAlignment="1">
      <alignment horizontal="center"/>
    </xf>
    <xf numFmtId="0" fontId="14" fillId="0" borderId="0" xfId="0" applyFont="1" applyBorder="1" applyAlignment="1">
      <alignment horizontal="center"/>
    </xf>
    <xf numFmtId="0" fontId="4" fillId="2" borderId="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4" borderId="8" xfId="0" applyFont="1" applyFill="1" applyBorder="1" applyAlignment="1">
      <alignment horizontal="left"/>
    </xf>
    <xf numFmtId="0" fontId="5" fillId="4" borderId="20" xfId="0" applyFont="1" applyFill="1" applyBorder="1" applyAlignment="1">
      <alignment horizontal="left"/>
    </xf>
    <xf numFmtId="0" fontId="5" fillId="4" borderId="9" xfId="0" applyFont="1" applyFill="1" applyBorder="1" applyAlignment="1">
      <alignment horizontal="left"/>
    </xf>
    <xf numFmtId="0" fontId="7" fillId="5" borderId="24"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5" fillId="3" borderId="0" xfId="0" applyFont="1" applyFill="1" applyBorder="1" applyAlignment="1">
      <alignment horizontal="center"/>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0" borderId="10" xfId="0" quotePrefix="1" applyFont="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21" xfId="0" applyFont="1" applyFill="1" applyBorder="1" applyAlignment="1">
      <alignment horizontal="center" vertical="center" textRotation="90" wrapText="1"/>
    </xf>
    <xf numFmtId="0" fontId="13" fillId="6" borderId="22" xfId="0" applyFont="1" applyFill="1" applyBorder="1" applyAlignment="1">
      <alignment horizontal="center" vertical="center" textRotation="90" wrapText="1"/>
    </xf>
    <xf numFmtId="0" fontId="13" fillId="6" borderId="8" xfId="0" applyFont="1" applyFill="1" applyBorder="1" applyAlignment="1">
      <alignment horizontal="center" vertical="center"/>
    </xf>
    <xf numFmtId="0" fontId="13" fillId="6" borderId="20" xfId="0" applyFont="1" applyFill="1" applyBorder="1" applyAlignment="1">
      <alignment horizontal="center" vertical="center"/>
    </xf>
    <xf numFmtId="0" fontId="13" fillId="6" borderId="9" xfId="0" applyFont="1" applyFill="1" applyBorder="1" applyAlignment="1">
      <alignment horizontal="center" vertical="center"/>
    </xf>
    <xf numFmtId="0" fontId="13" fillId="4" borderId="8" xfId="0" applyFont="1" applyFill="1" applyBorder="1" applyAlignment="1">
      <alignment horizontal="left" vertical="center"/>
    </xf>
    <xf numFmtId="0" fontId="7" fillId="4" borderId="20" xfId="0" applyFont="1" applyFill="1" applyBorder="1" applyAlignment="1">
      <alignment horizontal="left" vertical="center"/>
    </xf>
    <xf numFmtId="0" fontId="7" fillId="4" borderId="9" xfId="0" applyFont="1" applyFill="1" applyBorder="1" applyAlignment="1">
      <alignment horizontal="left" vertical="center"/>
    </xf>
    <xf numFmtId="0" fontId="6" fillId="3" borderId="0" xfId="0" applyFont="1" applyFill="1" applyBorder="1" applyAlignment="1">
      <alignment horizontal="left" vertical="center"/>
    </xf>
    <xf numFmtId="0" fontId="13" fillId="5" borderId="26" xfId="0" applyFont="1" applyFill="1" applyBorder="1" applyAlignment="1">
      <alignment horizontal="right" vertical="center"/>
    </xf>
    <xf numFmtId="0" fontId="13" fillId="5" borderId="0" xfId="0" applyFont="1" applyFill="1" applyBorder="1" applyAlignment="1">
      <alignment horizontal="right" vertical="center"/>
    </xf>
    <xf numFmtId="0" fontId="13" fillId="6" borderId="10" xfId="0" applyFont="1" applyFill="1" applyBorder="1" applyAlignment="1">
      <alignment horizontal="center" vertical="center"/>
    </xf>
    <xf numFmtId="0" fontId="13" fillId="6" borderId="10" xfId="0" applyFont="1" applyFill="1" applyBorder="1" applyAlignment="1">
      <alignment horizontal="center" vertical="center" wrapText="1"/>
    </xf>
    <xf numFmtId="0" fontId="13" fillId="4" borderId="20" xfId="0" applyFont="1" applyFill="1" applyBorder="1" applyAlignment="1">
      <alignment horizontal="left" vertical="center"/>
    </xf>
    <xf numFmtId="0" fontId="13" fillId="4" borderId="9" xfId="0" applyFont="1" applyFill="1" applyBorder="1" applyAlignment="1">
      <alignment horizontal="left" vertical="center"/>
    </xf>
    <xf numFmtId="2" fontId="6" fillId="0" borderId="10" xfId="0" applyNumberFormat="1" applyFont="1" applyBorder="1" applyAlignment="1" applyProtection="1">
      <alignment horizontal="right" vertical="center"/>
    </xf>
    <xf numFmtId="2" fontId="6" fillId="0" borderId="14" xfId="0" applyNumberFormat="1" applyFont="1" applyBorder="1" applyAlignment="1" applyProtection="1">
      <alignment horizontal="right" vertical="center"/>
    </xf>
    <xf numFmtId="0" fontId="14" fillId="3" borderId="0" xfId="0" applyFont="1" applyFill="1" applyBorder="1" applyAlignment="1">
      <alignment horizontal="center"/>
    </xf>
    <xf numFmtId="0" fontId="6" fillId="0" borderId="11" xfId="0" applyFont="1" applyBorder="1" applyAlignment="1" applyProtection="1">
      <alignment horizontal="center" vertical="center"/>
    </xf>
    <xf numFmtId="0" fontId="6" fillId="0" borderId="10" xfId="0" applyFont="1" applyBorder="1" applyAlignment="1" applyProtection="1">
      <alignment horizontal="center" vertical="center"/>
    </xf>
    <xf numFmtId="2" fontId="6" fillId="0" borderId="11" xfId="0" applyNumberFormat="1" applyFont="1" applyBorder="1" applyAlignment="1" applyProtection="1">
      <alignment horizontal="righ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4" fillId="0" borderId="16" xfId="0" applyFont="1" applyBorder="1" applyAlignment="1">
      <alignment horizontal="left" vertical="center"/>
    </xf>
    <xf numFmtId="0" fontId="4" fillId="7" borderId="11" xfId="0" applyFont="1" applyFill="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8" xfId="0" applyFont="1" applyFill="1" applyBorder="1" applyAlignment="1">
      <alignment horizontal="left" vertical="center"/>
    </xf>
    <xf numFmtId="0" fontId="4" fillId="0" borderId="20" xfId="0" applyFont="1" applyFill="1" applyBorder="1" applyAlignment="1">
      <alignment horizontal="left" vertical="center"/>
    </xf>
    <xf numFmtId="0" fontId="4" fillId="0" borderId="9" xfId="0" applyFont="1" applyFill="1" applyBorder="1" applyAlignment="1">
      <alignment horizontal="left" vertical="center"/>
    </xf>
    <xf numFmtId="0" fontId="6" fillId="0" borderId="14" xfId="0" applyFont="1" applyBorder="1" applyAlignment="1" applyProtection="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165" fontId="4" fillId="0" borderId="8" xfId="0" applyNumberFormat="1" applyFont="1" applyBorder="1" applyAlignment="1">
      <alignment horizontal="center" vertical="center"/>
    </xf>
    <xf numFmtId="165" fontId="4" fillId="0" borderId="9" xfId="0" applyNumberFormat="1" applyFont="1" applyBorder="1" applyAlignment="1">
      <alignment horizontal="center" vertical="center"/>
    </xf>
    <xf numFmtId="165" fontId="4" fillId="3" borderId="20" xfId="0" applyNumberFormat="1" applyFont="1" applyFill="1" applyBorder="1" applyAlignment="1">
      <alignment horizontal="center" vertical="center"/>
    </xf>
    <xf numFmtId="165" fontId="4" fillId="3" borderId="9" xfId="0" applyNumberFormat="1" applyFont="1" applyFill="1" applyBorder="1" applyAlignment="1">
      <alignment horizontal="center" vertical="center"/>
    </xf>
    <xf numFmtId="0" fontId="11" fillId="6" borderId="24"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25" xfId="0" applyFont="1" applyFill="1" applyBorder="1" applyAlignment="1">
      <alignment horizontal="center" vertical="center"/>
    </xf>
  </cellXfs>
  <cellStyles count="1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2" builtinId="8"/>
    <cellStyle name="Normal" xfId="0" builtinId="0"/>
    <cellStyle name="Percent" xfId="1" builtinId="5"/>
  </cellStyles>
  <dxfs count="0"/>
  <tableStyles count="0" defaultTableStyle="TableStyleMedium2" defaultPivotStyle="PivotStyleLight16"/>
  <colors>
    <mruColors>
      <color rgb="FFF7A663"/>
      <color rgb="FFCCFFCC"/>
      <color rgb="FFFF8633"/>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charzaj@hotmail.com" TargetMode="External"/><Relationship Id="rId18" Type="http://schemas.openxmlformats.org/officeDocument/2006/relationships/hyperlink" Target="mailto:maferguson10@ufl.edu" TargetMode="External"/><Relationship Id="rId26" Type="http://schemas.openxmlformats.org/officeDocument/2006/relationships/hyperlink" Target="mailto:tblair@ufl.edu" TargetMode="External"/><Relationship Id="rId39" Type="http://schemas.openxmlformats.org/officeDocument/2006/relationships/hyperlink" Target="mailto:kennde@ufl.edu" TargetMode="External"/><Relationship Id="rId21" Type="http://schemas.openxmlformats.org/officeDocument/2006/relationships/hyperlink" Target="mailto:dtruex@ufl.edu" TargetMode="External"/><Relationship Id="rId34" Type="http://schemas.openxmlformats.org/officeDocument/2006/relationships/hyperlink" Target="mailto:zprytula@ufl.edu" TargetMode="External"/><Relationship Id="rId42" Type="http://schemas.openxmlformats.org/officeDocument/2006/relationships/hyperlink" Target="mailto:lwelch@ufl.edu" TargetMode="External"/><Relationship Id="rId47" Type="http://schemas.openxmlformats.org/officeDocument/2006/relationships/hyperlink" Target="mailto:trcopeland10@ufl.edu" TargetMode="External"/><Relationship Id="rId50" Type="http://schemas.openxmlformats.org/officeDocument/2006/relationships/hyperlink" Target="mailto:austinbouchard94@gmail.com" TargetMode="External"/><Relationship Id="rId55" Type="http://schemas.openxmlformats.org/officeDocument/2006/relationships/hyperlink" Target="mailto:chippyramos0609@ufl.edu" TargetMode="External"/><Relationship Id="rId7" Type="http://schemas.openxmlformats.org/officeDocument/2006/relationships/hyperlink" Target="mailto:joshua-herrera@comcast.net" TargetMode="External"/><Relationship Id="rId2" Type="http://schemas.openxmlformats.org/officeDocument/2006/relationships/hyperlink" Target="mailto:ufasce.steelbridge@gmail.com" TargetMode="External"/><Relationship Id="rId16" Type="http://schemas.openxmlformats.org/officeDocument/2006/relationships/hyperlink" Target="mailto:zprytula@ufl.edu" TargetMode="External"/><Relationship Id="rId20" Type="http://schemas.openxmlformats.org/officeDocument/2006/relationships/hyperlink" Target="mailto:sbrothers9@gmail.com" TargetMode="External"/><Relationship Id="rId29" Type="http://schemas.openxmlformats.org/officeDocument/2006/relationships/hyperlink" Target="mailto:kbutts@uesorl.com" TargetMode="External"/><Relationship Id="rId41" Type="http://schemas.openxmlformats.org/officeDocument/2006/relationships/hyperlink" Target="mailto:jrayl92@ufl.edu" TargetMode="External"/><Relationship Id="rId54" Type="http://schemas.openxmlformats.org/officeDocument/2006/relationships/hyperlink" Target="mailto:kconway5038@ufl.edu" TargetMode="External"/><Relationship Id="rId1" Type="http://schemas.openxmlformats.org/officeDocument/2006/relationships/hyperlink" Target="mailto:j93diaz@gmail.com" TargetMode="External"/><Relationship Id="rId6" Type="http://schemas.openxmlformats.org/officeDocument/2006/relationships/hyperlink" Target="mailto:kennde@ufl.edu" TargetMode="External"/><Relationship Id="rId11" Type="http://schemas.openxmlformats.org/officeDocument/2006/relationships/hyperlink" Target="mailto:sean91@ufl.edu" TargetMode="External"/><Relationship Id="rId24" Type="http://schemas.openxmlformats.org/officeDocument/2006/relationships/hyperlink" Target="mailto:nbauer@ufl.edu" TargetMode="External"/><Relationship Id="rId32" Type="http://schemas.openxmlformats.org/officeDocument/2006/relationships/hyperlink" Target="mailto:markn@ufl.edu" TargetMode="External"/><Relationship Id="rId37" Type="http://schemas.openxmlformats.org/officeDocument/2006/relationships/hyperlink" Target="mailto:joshua-herrera@comcast.net" TargetMode="External"/><Relationship Id="rId40" Type="http://schemas.openxmlformats.org/officeDocument/2006/relationships/hyperlink" Target="mailto:jmroche@ufl.edu" TargetMode="External"/><Relationship Id="rId45" Type="http://schemas.openxmlformats.org/officeDocument/2006/relationships/hyperlink" Target="mailto:dtruex@ufl.edu" TargetMode="External"/><Relationship Id="rId53" Type="http://schemas.openxmlformats.org/officeDocument/2006/relationships/hyperlink" Target="mailto:rkalo@ufl.edu" TargetMode="External"/><Relationship Id="rId58" Type="http://schemas.openxmlformats.org/officeDocument/2006/relationships/hyperlink" Target="mailto:zprytula@ufl.edu" TargetMode="External"/><Relationship Id="rId5" Type="http://schemas.openxmlformats.org/officeDocument/2006/relationships/hyperlink" Target="mailto:mmcginley02@ufl.edu" TargetMode="External"/><Relationship Id="rId15" Type="http://schemas.openxmlformats.org/officeDocument/2006/relationships/hyperlink" Target="mailto:sofiamleon@ufl.edu" TargetMode="External"/><Relationship Id="rId23" Type="http://schemas.openxmlformats.org/officeDocument/2006/relationships/hyperlink" Target="mailto:arangel12@ufl.edu" TargetMode="External"/><Relationship Id="rId28" Type="http://schemas.openxmlformats.org/officeDocument/2006/relationships/hyperlink" Target="mailto:jrgoodall92@ufl.edu" TargetMode="External"/><Relationship Id="rId36" Type="http://schemas.openxmlformats.org/officeDocument/2006/relationships/hyperlink" Target="mailto:allisonkathleen@ufl.edu" TargetMode="External"/><Relationship Id="rId49" Type="http://schemas.openxmlformats.org/officeDocument/2006/relationships/hyperlink" Target="mailto:nchrone@ufl.edu" TargetMode="External"/><Relationship Id="rId57" Type="http://schemas.openxmlformats.org/officeDocument/2006/relationships/hyperlink" Target="mailto:jdawley@ufl.edu" TargetMode="External"/><Relationship Id="rId61" Type="http://schemas.openxmlformats.org/officeDocument/2006/relationships/printerSettings" Target="../printerSettings/printerSettings1.bin"/><Relationship Id="rId10" Type="http://schemas.openxmlformats.org/officeDocument/2006/relationships/hyperlink" Target="mailto:josephallen@ufl.edu" TargetMode="External"/><Relationship Id="rId19" Type="http://schemas.openxmlformats.org/officeDocument/2006/relationships/hyperlink" Target="mailto:kennde@ufl.edu" TargetMode="External"/><Relationship Id="rId31" Type="http://schemas.openxmlformats.org/officeDocument/2006/relationships/hyperlink" Target="mailto:asce@ce.ufl.edu" TargetMode="External"/><Relationship Id="rId44" Type="http://schemas.openxmlformats.org/officeDocument/2006/relationships/hyperlink" Target="mailto:btran910@ufl.edu" TargetMode="External"/><Relationship Id="rId52" Type="http://schemas.openxmlformats.org/officeDocument/2006/relationships/hyperlink" Target="mailto:cbodor@ufl.edu" TargetMode="External"/><Relationship Id="rId60" Type="http://schemas.openxmlformats.org/officeDocument/2006/relationships/hyperlink" Target="http://www.gatorasce.com/" TargetMode="External"/><Relationship Id="rId4" Type="http://schemas.openxmlformats.org/officeDocument/2006/relationships/hyperlink" Target="mailto:jdaguilh@ufl.edu" TargetMode="External"/><Relationship Id="rId9" Type="http://schemas.openxmlformats.org/officeDocument/2006/relationships/hyperlink" Target="mailto:tymokris@gmail.com" TargetMode="External"/><Relationship Id="rId14" Type="http://schemas.openxmlformats.org/officeDocument/2006/relationships/hyperlink" Target="mailto:btran910@ufl.edu" TargetMode="External"/><Relationship Id="rId22" Type="http://schemas.openxmlformats.org/officeDocument/2006/relationships/hyperlink" Target="mailto:easonm@ufl.edu" TargetMode="External"/><Relationship Id="rId27" Type="http://schemas.openxmlformats.org/officeDocument/2006/relationships/hyperlink" Target="mailto:trcopeland10@ufl.edu" TargetMode="External"/><Relationship Id="rId30" Type="http://schemas.openxmlformats.org/officeDocument/2006/relationships/hyperlink" Target="mailto:haeselerra@gru.com" TargetMode="External"/><Relationship Id="rId35" Type="http://schemas.openxmlformats.org/officeDocument/2006/relationships/hyperlink" Target="mailto:nbauer@ufl.edu" TargetMode="External"/><Relationship Id="rId43" Type="http://schemas.openxmlformats.org/officeDocument/2006/relationships/hyperlink" Target="mailto:daniel.torre@ufl.edu" TargetMode="External"/><Relationship Id="rId48" Type="http://schemas.openxmlformats.org/officeDocument/2006/relationships/hyperlink" Target="mailto:allisonkathleen@ufl.edu" TargetMode="External"/><Relationship Id="rId56" Type="http://schemas.openxmlformats.org/officeDocument/2006/relationships/hyperlink" Target="mailto:elstevo@ufl.edu" TargetMode="External"/><Relationship Id="rId8" Type="http://schemas.openxmlformats.org/officeDocument/2006/relationships/hyperlink" Target="mailto:j93diaz@ufl.edu" TargetMode="External"/><Relationship Id="rId51" Type="http://schemas.openxmlformats.org/officeDocument/2006/relationships/hyperlink" Target="mailto:sschwerer@ufl.edu" TargetMode="External"/><Relationship Id="rId3" Type="http://schemas.openxmlformats.org/officeDocument/2006/relationships/hyperlink" Target="mailto:lwelch@ufl.edu" TargetMode="External"/><Relationship Id="rId12" Type="http://schemas.openxmlformats.org/officeDocument/2006/relationships/hyperlink" Target="mailto:adealba@ufl.edu" TargetMode="External"/><Relationship Id="rId17" Type="http://schemas.openxmlformats.org/officeDocument/2006/relationships/hyperlink" Target="mailto:jmroche@ufl.edu" TargetMode="External"/><Relationship Id="rId25" Type="http://schemas.openxmlformats.org/officeDocument/2006/relationships/hyperlink" Target="mailto:daniel.torre@ufl.edu" TargetMode="External"/><Relationship Id="rId33" Type="http://schemas.openxmlformats.org/officeDocument/2006/relationships/hyperlink" Target="mailto:sean91@ufl.edu" TargetMode="External"/><Relationship Id="rId38" Type="http://schemas.openxmlformats.org/officeDocument/2006/relationships/hyperlink" Target="mailto:j93diaz@ufl.edu" TargetMode="External"/><Relationship Id="rId46" Type="http://schemas.openxmlformats.org/officeDocument/2006/relationships/hyperlink" Target="mailto:tblair@ufl.edu" TargetMode="External"/><Relationship Id="rId59" Type="http://schemas.openxmlformats.org/officeDocument/2006/relationships/hyperlink" Target="https://www.gatorasce.com/concretecano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gatorase.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view="pageBreakPreview" zoomScaleNormal="90" zoomScaleSheetLayoutView="100" workbookViewId="0">
      <selection activeCell="C13" sqref="C13:D13"/>
    </sheetView>
  </sheetViews>
  <sheetFormatPr defaultColWidth="8.85546875" defaultRowHeight="18" customHeight="1" x14ac:dyDescent="0.25"/>
  <cols>
    <col min="1" max="5" width="28.7109375" style="8" customWidth="1"/>
    <col min="6" max="6" width="28.42578125" style="8" bestFit="1" customWidth="1"/>
    <col min="7" max="16384" width="8.85546875" style="8"/>
  </cols>
  <sheetData>
    <row r="1" spans="1:8" ht="27" x14ac:dyDescent="0.25">
      <c r="A1" s="192" t="s">
        <v>891</v>
      </c>
      <c r="B1" s="193"/>
      <c r="C1" s="193"/>
      <c r="D1" s="193"/>
      <c r="E1" s="193"/>
      <c r="F1" s="41"/>
      <c r="G1" s="7"/>
      <c r="H1" s="7"/>
    </row>
    <row r="2" spans="1:8" ht="18" customHeight="1" x14ac:dyDescent="0.25">
      <c r="A2" s="210" t="str">
        <f>C4</f>
        <v>American Society of Civil Engineers Student Chapter</v>
      </c>
      <c r="B2" s="210"/>
      <c r="C2" s="210"/>
      <c r="D2" s="210"/>
      <c r="E2" s="210"/>
      <c r="F2" s="42"/>
      <c r="G2" s="9"/>
      <c r="H2" s="9"/>
    </row>
    <row r="3" spans="1:8" ht="18" customHeight="1" x14ac:dyDescent="0.25">
      <c r="A3" s="186" t="s">
        <v>1005</v>
      </c>
      <c r="B3" s="187"/>
      <c r="C3" s="187"/>
      <c r="D3" s="187"/>
      <c r="E3" s="188"/>
      <c r="F3" s="43"/>
      <c r="G3" s="9"/>
      <c r="H3" s="9"/>
    </row>
    <row r="4" spans="1:8" ht="18" customHeight="1" x14ac:dyDescent="0.25">
      <c r="A4" s="211"/>
      <c r="B4" s="20" t="s">
        <v>125</v>
      </c>
      <c r="C4" s="206" t="s">
        <v>48</v>
      </c>
      <c r="D4" s="207"/>
      <c r="E4" s="203"/>
    </row>
    <row r="5" spans="1:8" ht="18" customHeight="1" x14ac:dyDescent="0.25">
      <c r="A5" s="212"/>
      <c r="B5" s="20" t="s">
        <v>393</v>
      </c>
      <c r="C5" s="206" t="s">
        <v>126</v>
      </c>
      <c r="D5" s="207"/>
      <c r="E5" s="204"/>
    </row>
    <row r="6" spans="1:8" ht="15.75" customHeight="1" x14ac:dyDescent="0.25">
      <c r="A6" s="213"/>
      <c r="B6" s="20" t="s">
        <v>394</v>
      </c>
      <c r="C6" s="208" t="s">
        <v>278</v>
      </c>
      <c r="D6" s="209"/>
      <c r="E6" s="205"/>
    </row>
    <row r="7" spans="1:8" ht="18" customHeight="1" x14ac:dyDescent="0.25">
      <c r="A7" s="14"/>
      <c r="B7" s="14"/>
      <c r="C7" s="14"/>
      <c r="D7" s="14"/>
      <c r="E7" s="12"/>
    </row>
    <row r="8" spans="1:8" ht="18" customHeight="1" x14ac:dyDescent="0.25">
      <c r="A8" s="183" t="s">
        <v>395</v>
      </c>
      <c r="B8" s="184"/>
      <c r="C8" s="184"/>
      <c r="D8" s="184"/>
      <c r="E8" s="185"/>
    </row>
    <row r="9" spans="1:8" ht="18" customHeight="1" x14ac:dyDescent="0.25">
      <c r="A9" s="194"/>
      <c r="B9" s="20" t="s">
        <v>396</v>
      </c>
      <c r="C9" s="174" t="s">
        <v>279</v>
      </c>
      <c r="D9" s="174"/>
      <c r="E9" s="203"/>
    </row>
    <row r="10" spans="1:8" ht="18" customHeight="1" x14ac:dyDescent="0.25">
      <c r="A10" s="195"/>
      <c r="B10" s="20" t="s">
        <v>397</v>
      </c>
      <c r="C10" s="214" t="s">
        <v>1023</v>
      </c>
      <c r="D10" s="215"/>
      <c r="E10" s="204"/>
    </row>
    <row r="11" spans="1:8" ht="18" customHeight="1" x14ac:dyDescent="0.25">
      <c r="A11" s="196"/>
      <c r="B11" s="20" t="s">
        <v>398</v>
      </c>
      <c r="C11" s="174" t="s">
        <v>138</v>
      </c>
      <c r="D11" s="174"/>
      <c r="E11" s="205"/>
    </row>
    <row r="12" spans="1:8" ht="18" customHeight="1" x14ac:dyDescent="0.25">
      <c r="A12" s="200" t="s">
        <v>401</v>
      </c>
      <c r="B12" s="201"/>
      <c r="C12" s="201"/>
      <c r="D12" s="201"/>
      <c r="E12" s="202"/>
    </row>
    <row r="13" spans="1:8" ht="18" customHeight="1" x14ac:dyDescent="0.25">
      <c r="A13" s="197"/>
      <c r="B13" s="20" t="s">
        <v>399</v>
      </c>
      <c r="C13" s="174" t="s">
        <v>280</v>
      </c>
      <c r="D13" s="174"/>
      <c r="E13" s="203"/>
    </row>
    <row r="14" spans="1:8" ht="18" customHeight="1" x14ac:dyDescent="0.25">
      <c r="A14" s="198"/>
      <c r="B14" s="20" t="s">
        <v>400</v>
      </c>
      <c r="C14" s="175" t="s">
        <v>282</v>
      </c>
      <c r="D14" s="175"/>
      <c r="E14" s="204"/>
    </row>
    <row r="15" spans="1:8" ht="18" customHeight="1" x14ac:dyDescent="0.25">
      <c r="A15" s="198"/>
      <c r="B15" s="20" t="s">
        <v>398</v>
      </c>
      <c r="C15" s="175" t="s">
        <v>281</v>
      </c>
      <c r="D15" s="175"/>
      <c r="E15" s="204"/>
    </row>
    <row r="16" spans="1:8" ht="18" customHeight="1" x14ac:dyDescent="0.25">
      <c r="A16" s="199"/>
      <c r="B16" s="20" t="s">
        <v>397</v>
      </c>
      <c r="C16" s="174" t="s">
        <v>933</v>
      </c>
      <c r="D16" s="175"/>
      <c r="E16" s="205"/>
    </row>
    <row r="17" spans="1:6" ht="18" customHeight="1" x14ac:dyDescent="0.25">
      <c r="A17" s="14"/>
      <c r="B17" s="14"/>
      <c r="C17" s="14"/>
      <c r="D17" s="14"/>
      <c r="E17" s="12"/>
    </row>
    <row r="18" spans="1:6" ht="18" customHeight="1" x14ac:dyDescent="0.25">
      <c r="A18" s="14"/>
      <c r="B18" s="35" t="s">
        <v>847</v>
      </c>
      <c r="C18" s="35" t="s">
        <v>848</v>
      </c>
      <c r="D18" s="35" t="s">
        <v>849</v>
      </c>
      <c r="E18" s="35" t="s">
        <v>850</v>
      </c>
    </row>
    <row r="19" spans="1:6" ht="18" customHeight="1" x14ac:dyDescent="0.25">
      <c r="A19" s="183" t="s">
        <v>884</v>
      </c>
      <c r="B19" s="184"/>
      <c r="C19" s="184"/>
      <c r="D19" s="184"/>
      <c r="E19" s="185"/>
    </row>
    <row r="20" spans="1:6" ht="18" customHeight="1" x14ac:dyDescent="0.25">
      <c r="A20" s="25" t="s">
        <v>94</v>
      </c>
      <c r="B20" s="26" t="s">
        <v>166</v>
      </c>
      <c r="C20" s="27" t="s">
        <v>182</v>
      </c>
      <c r="D20" s="26" t="s">
        <v>1022</v>
      </c>
      <c r="E20" s="170">
        <v>9125720</v>
      </c>
    </row>
    <row r="21" spans="1:6" ht="18" customHeight="1" x14ac:dyDescent="0.25">
      <c r="A21" s="20" t="s">
        <v>97</v>
      </c>
      <c r="B21" s="21" t="s">
        <v>135</v>
      </c>
      <c r="C21" s="28" t="s">
        <v>141</v>
      </c>
      <c r="D21" s="21" t="s">
        <v>140</v>
      </c>
      <c r="E21" s="22" t="s">
        <v>851</v>
      </c>
    </row>
    <row r="22" spans="1:6" ht="18" customHeight="1" x14ac:dyDescent="0.25">
      <c r="A22" s="19"/>
      <c r="B22" s="14"/>
      <c r="C22" s="30"/>
      <c r="D22" s="14"/>
      <c r="E22" s="14"/>
    </row>
    <row r="23" spans="1:6" ht="18" customHeight="1" x14ac:dyDescent="0.25">
      <c r="A23" s="189" t="s">
        <v>887</v>
      </c>
      <c r="B23" s="190"/>
      <c r="C23" s="190"/>
      <c r="D23" s="190"/>
      <c r="E23" s="191"/>
    </row>
    <row r="24" spans="1:6" ht="18" customHeight="1" x14ac:dyDescent="0.25">
      <c r="A24" s="24" t="s">
        <v>888</v>
      </c>
      <c r="B24" s="17" t="s">
        <v>127</v>
      </c>
      <c r="C24" s="29" t="s">
        <v>283</v>
      </c>
      <c r="D24" s="17" t="s">
        <v>870</v>
      </c>
      <c r="E24" s="18">
        <v>98062224</v>
      </c>
    </row>
    <row r="25" spans="1:6" ht="18" customHeight="1" x14ac:dyDescent="0.25">
      <c r="A25" s="20" t="s">
        <v>889</v>
      </c>
      <c r="B25" s="21" t="s">
        <v>196</v>
      </c>
      <c r="C25" s="28" t="s">
        <v>197</v>
      </c>
      <c r="D25" s="21" t="s">
        <v>271</v>
      </c>
      <c r="E25" s="22">
        <v>444920</v>
      </c>
    </row>
    <row r="26" spans="1:6" ht="18" customHeight="1" x14ac:dyDescent="0.25">
      <c r="A26" s="20" t="s">
        <v>890</v>
      </c>
      <c r="B26" s="21" t="s">
        <v>194</v>
      </c>
      <c r="C26" s="28" t="s">
        <v>195</v>
      </c>
      <c r="D26" s="21" t="s">
        <v>272</v>
      </c>
      <c r="E26" s="22">
        <v>327199</v>
      </c>
    </row>
    <row r="27" spans="1:6" ht="18" customHeight="1" x14ac:dyDescent="0.25">
      <c r="A27" s="14"/>
      <c r="B27" s="14"/>
      <c r="C27" s="14"/>
      <c r="D27" s="14"/>
      <c r="E27" s="14"/>
      <c r="F27" s="12"/>
    </row>
    <row r="28" spans="1:6" ht="18" customHeight="1" x14ac:dyDescent="0.25">
      <c r="A28" s="178" t="s">
        <v>885</v>
      </c>
      <c r="B28" s="183" t="s">
        <v>883</v>
      </c>
      <c r="C28" s="184"/>
      <c r="D28" s="184"/>
      <c r="E28" s="185"/>
      <c r="F28" s="38"/>
    </row>
    <row r="29" spans="1:6" ht="18" customHeight="1" x14ac:dyDescent="0.25">
      <c r="A29" s="178"/>
      <c r="B29" s="25" t="s">
        <v>94</v>
      </c>
      <c r="C29" s="26" t="s">
        <v>128</v>
      </c>
      <c r="D29" s="27" t="s">
        <v>142</v>
      </c>
      <c r="E29" s="34" t="s">
        <v>273</v>
      </c>
      <c r="F29" s="39"/>
    </row>
    <row r="30" spans="1:6" ht="31.5" x14ac:dyDescent="0.25">
      <c r="A30" s="178"/>
      <c r="B30" s="23" t="s">
        <v>871</v>
      </c>
      <c r="C30" s="21" t="s">
        <v>129</v>
      </c>
      <c r="D30" s="28" t="s">
        <v>143</v>
      </c>
      <c r="E30" s="22" t="s">
        <v>274</v>
      </c>
      <c r="F30" s="40"/>
    </row>
    <row r="31" spans="1:6" ht="31.5" x14ac:dyDescent="0.25">
      <c r="A31" s="178"/>
      <c r="B31" s="23" t="s">
        <v>872</v>
      </c>
      <c r="C31" s="21" t="s">
        <v>132</v>
      </c>
      <c r="D31" s="28" t="s">
        <v>144</v>
      </c>
      <c r="E31" s="22" t="s">
        <v>275</v>
      </c>
      <c r="F31" s="40"/>
    </row>
    <row r="32" spans="1:6" ht="18" customHeight="1" x14ac:dyDescent="0.25">
      <c r="A32" s="178"/>
      <c r="B32" s="20" t="s">
        <v>95</v>
      </c>
      <c r="C32" s="21" t="s">
        <v>133</v>
      </c>
      <c r="D32" s="28" t="s">
        <v>145</v>
      </c>
      <c r="E32" s="22" t="s">
        <v>276</v>
      </c>
      <c r="F32" s="40"/>
    </row>
    <row r="33" spans="1:6" ht="18" customHeight="1" x14ac:dyDescent="0.25">
      <c r="A33" s="178"/>
      <c r="B33" s="20" t="s">
        <v>96</v>
      </c>
      <c r="C33" s="21" t="s">
        <v>134</v>
      </c>
      <c r="D33" s="28" t="s">
        <v>146</v>
      </c>
      <c r="E33" s="22" t="s">
        <v>277</v>
      </c>
      <c r="F33" s="40"/>
    </row>
    <row r="34" spans="1:6" ht="18" customHeight="1" x14ac:dyDescent="0.25">
      <c r="A34" s="178"/>
      <c r="B34" s="20" t="s">
        <v>97</v>
      </c>
      <c r="C34" s="21" t="s">
        <v>135</v>
      </c>
      <c r="D34" s="28" t="s">
        <v>147</v>
      </c>
      <c r="E34" s="22" t="s">
        <v>140</v>
      </c>
      <c r="F34" s="40"/>
    </row>
    <row r="35" spans="1:6" ht="18" customHeight="1" x14ac:dyDescent="0.25">
      <c r="A35" s="178"/>
      <c r="B35" s="183" t="s">
        <v>873</v>
      </c>
      <c r="C35" s="184"/>
      <c r="D35" s="184"/>
      <c r="E35" s="185"/>
      <c r="F35" s="38"/>
    </row>
    <row r="36" spans="1:6" ht="18" customHeight="1" x14ac:dyDescent="0.25">
      <c r="A36" s="178"/>
      <c r="B36" s="20" t="s">
        <v>153</v>
      </c>
      <c r="C36" s="21" t="s">
        <v>154</v>
      </c>
      <c r="D36" s="28" t="s">
        <v>179</v>
      </c>
      <c r="E36" s="22" t="s">
        <v>852</v>
      </c>
      <c r="F36" s="40"/>
    </row>
    <row r="37" spans="1:6" ht="18" customHeight="1" x14ac:dyDescent="0.25">
      <c r="A37" s="178"/>
      <c r="B37" s="20" t="s">
        <v>844</v>
      </c>
      <c r="C37" s="21" t="s">
        <v>164</v>
      </c>
      <c r="D37" s="28" t="s">
        <v>180</v>
      </c>
      <c r="E37" s="22" t="s">
        <v>853</v>
      </c>
      <c r="F37" s="40"/>
    </row>
    <row r="38" spans="1:6" ht="18" customHeight="1" x14ac:dyDescent="0.25">
      <c r="A38" s="178"/>
      <c r="B38" s="20" t="s">
        <v>156</v>
      </c>
      <c r="C38" s="21" t="s">
        <v>165</v>
      </c>
      <c r="D38" s="28" t="s">
        <v>181</v>
      </c>
      <c r="E38" s="22" t="s">
        <v>854</v>
      </c>
      <c r="F38" s="40"/>
    </row>
    <row r="39" spans="1:6" ht="18" customHeight="1" x14ac:dyDescent="0.25">
      <c r="A39" s="178"/>
      <c r="B39" s="20" t="s">
        <v>874</v>
      </c>
      <c r="C39" s="21" t="s">
        <v>166</v>
      </c>
      <c r="D39" s="28" t="s">
        <v>182</v>
      </c>
      <c r="E39" s="22" t="s">
        <v>1022</v>
      </c>
      <c r="F39" s="40"/>
    </row>
    <row r="40" spans="1:6" ht="18" customHeight="1" x14ac:dyDescent="0.25">
      <c r="A40" s="178"/>
      <c r="B40" s="20" t="s">
        <v>875</v>
      </c>
      <c r="C40" s="21" t="s">
        <v>167</v>
      </c>
      <c r="D40" s="28" t="s">
        <v>183</v>
      </c>
      <c r="E40" s="22" t="s">
        <v>855</v>
      </c>
      <c r="F40" s="40"/>
    </row>
    <row r="41" spans="1:6" ht="18" customHeight="1" x14ac:dyDescent="0.25">
      <c r="A41" s="178"/>
      <c r="B41" s="179" t="s">
        <v>876</v>
      </c>
      <c r="C41" s="26" t="s">
        <v>168</v>
      </c>
      <c r="D41" s="27" t="s">
        <v>184</v>
      </c>
      <c r="E41" s="34" t="s">
        <v>856</v>
      </c>
      <c r="F41" s="40"/>
    </row>
    <row r="42" spans="1:6" ht="18" customHeight="1" x14ac:dyDescent="0.25">
      <c r="A42" s="178"/>
      <c r="B42" s="180"/>
      <c r="C42" s="17" t="s">
        <v>133</v>
      </c>
      <c r="D42" s="29" t="s">
        <v>145</v>
      </c>
      <c r="E42" s="18" t="s">
        <v>276</v>
      </c>
      <c r="F42" s="40"/>
    </row>
    <row r="43" spans="1:6" ht="18" customHeight="1" x14ac:dyDescent="0.25">
      <c r="A43" s="178"/>
      <c r="B43" s="20" t="s">
        <v>877</v>
      </c>
      <c r="C43" s="21" t="s">
        <v>169</v>
      </c>
      <c r="D43" s="28" t="s">
        <v>185</v>
      </c>
      <c r="E43" s="22" t="s">
        <v>857</v>
      </c>
      <c r="F43" s="40"/>
    </row>
    <row r="44" spans="1:6" ht="18" customHeight="1" x14ac:dyDescent="0.25">
      <c r="A44" s="178"/>
      <c r="B44" s="20" t="s">
        <v>878</v>
      </c>
      <c r="C44" s="21" t="s">
        <v>170</v>
      </c>
      <c r="D44" s="28" t="s">
        <v>186</v>
      </c>
      <c r="E44" s="22" t="s">
        <v>858</v>
      </c>
      <c r="F44" s="40"/>
    </row>
    <row r="45" spans="1:6" ht="18" customHeight="1" x14ac:dyDescent="0.25">
      <c r="A45" s="178"/>
      <c r="B45" s="20" t="s">
        <v>160</v>
      </c>
      <c r="C45" s="21" t="s">
        <v>171</v>
      </c>
      <c r="D45" s="28" t="s">
        <v>187</v>
      </c>
      <c r="E45" s="22" t="s">
        <v>859</v>
      </c>
      <c r="F45" s="40"/>
    </row>
    <row r="46" spans="1:6" ht="18" customHeight="1" x14ac:dyDescent="0.25">
      <c r="A46" s="178"/>
      <c r="B46" s="20" t="s">
        <v>879</v>
      </c>
      <c r="C46" s="21" t="s">
        <v>172</v>
      </c>
      <c r="D46" s="28" t="s">
        <v>188</v>
      </c>
      <c r="E46" s="22" t="s">
        <v>860</v>
      </c>
      <c r="F46" s="40"/>
    </row>
    <row r="47" spans="1:6" ht="18" customHeight="1" x14ac:dyDescent="0.25">
      <c r="A47" s="178"/>
      <c r="B47" s="179" t="s">
        <v>880</v>
      </c>
      <c r="C47" s="26" t="s">
        <v>174</v>
      </c>
      <c r="D47" s="27" t="s">
        <v>189</v>
      </c>
      <c r="E47" s="34" t="s">
        <v>861</v>
      </c>
      <c r="F47" s="40"/>
    </row>
    <row r="48" spans="1:6" ht="18" customHeight="1" x14ac:dyDescent="0.25">
      <c r="A48" s="178"/>
      <c r="B48" s="180"/>
      <c r="C48" s="17" t="s">
        <v>175</v>
      </c>
      <c r="D48" s="29" t="s">
        <v>190</v>
      </c>
      <c r="E48" s="18" t="s">
        <v>862</v>
      </c>
      <c r="F48" s="40"/>
    </row>
    <row r="49" spans="1:6" ht="18" customHeight="1" x14ac:dyDescent="0.25">
      <c r="A49" s="178"/>
      <c r="B49" s="179" t="s">
        <v>881</v>
      </c>
      <c r="C49" s="26" t="s">
        <v>176</v>
      </c>
      <c r="D49" s="27" t="s">
        <v>191</v>
      </c>
      <c r="E49" s="34" t="s">
        <v>863</v>
      </c>
      <c r="F49" s="40"/>
    </row>
    <row r="50" spans="1:6" ht="18" customHeight="1" x14ac:dyDescent="0.25">
      <c r="A50" s="178"/>
      <c r="B50" s="180"/>
      <c r="C50" s="17" t="s">
        <v>177</v>
      </c>
      <c r="D50" s="29" t="s">
        <v>192</v>
      </c>
      <c r="E50" s="18" t="s">
        <v>864</v>
      </c>
      <c r="F50" s="40"/>
    </row>
    <row r="51" spans="1:6" ht="18" customHeight="1" x14ac:dyDescent="0.25">
      <c r="A51" s="178"/>
      <c r="B51" s="20" t="s">
        <v>882</v>
      </c>
      <c r="C51" s="21" t="s">
        <v>178</v>
      </c>
      <c r="D51" s="28" t="s">
        <v>193</v>
      </c>
      <c r="E51" s="22" t="s">
        <v>865</v>
      </c>
      <c r="F51" s="40"/>
    </row>
    <row r="52" spans="1:6" ht="18" customHeight="1" x14ac:dyDescent="0.25">
      <c r="A52" s="178"/>
      <c r="B52" s="20" t="s">
        <v>392</v>
      </c>
      <c r="C52" s="21" t="s">
        <v>139</v>
      </c>
      <c r="D52" s="28" t="s">
        <v>148</v>
      </c>
      <c r="E52" s="22" t="s">
        <v>845</v>
      </c>
      <c r="F52" s="40"/>
    </row>
    <row r="53" spans="1:6" ht="18" customHeight="1" x14ac:dyDescent="0.25">
      <c r="A53" s="178"/>
      <c r="B53" s="179" t="s">
        <v>379</v>
      </c>
      <c r="C53" s="26" t="s">
        <v>150</v>
      </c>
      <c r="D53" s="27" t="s">
        <v>149</v>
      </c>
      <c r="E53" s="34" t="s">
        <v>866</v>
      </c>
      <c r="F53" s="40"/>
    </row>
    <row r="54" spans="1:6" ht="18" customHeight="1" x14ac:dyDescent="0.25">
      <c r="A54" s="178"/>
      <c r="B54" s="181"/>
      <c r="C54" s="14" t="s">
        <v>136</v>
      </c>
      <c r="D54" s="30" t="s">
        <v>151</v>
      </c>
      <c r="E54" s="15" t="s">
        <v>867</v>
      </c>
      <c r="F54" s="40"/>
    </row>
    <row r="55" spans="1:6" ht="18" customHeight="1" x14ac:dyDescent="0.25">
      <c r="A55" s="178"/>
      <c r="B55" s="180"/>
      <c r="C55" s="17" t="s">
        <v>137</v>
      </c>
      <c r="D55" s="29" t="s">
        <v>152</v>
      </c>
      <c r="E55" s="18" t="s">
        <v>868</v>
      </c>
      <c r="F55" s="40"/>
    </row>
    <row r="56" spans="1:6" ht="18" customHeight="1" x14ac:dyDescent="0.25">
      <c r="A56" s="36"/>
      <c r="B56" s="14"/>
      <c r="C56" s="14"/>
      <c r="D56" s="14"/>
      <c r="E56" s="14"/>
      <c r="F56" s="11"/>
    </row>
    <row r="57" spans="1:6" ht="18" customHeight="1" x14ac:dyDescent="0.25">
      <c r="A57" s="178" t="s">
        <v>886</v>
      </c>
      <c r="B57" s="183" t="s">
        <v>883</v>
      </c>
      <c r="C57" s="184"/>
      <c r="D57" s="184"/>
      <c r="E57" s="185"/>
      <c r="F57" s="38"/>
    </row>
    <row r="58" spans="1:6" ht="18" customHeight="1" x14ac:dyDescent="0.25">
      <c r="A58" s="178"/>
      <c r="B58" s="20" t="s">
        <v>94</v>
      </c>
      <c r="C58" s="21" t="s">
        <v>136</v>
      </c>
      <c r="D58" s="28" t="s">
        <v>151</v>
      </c>
      <c r="E58" s="22" t="s">
        <v>867</v>
      </c>
      <c r="F58" s="40"/>
    </row>
    <row r="59" spans="1:6" ht="18" customHeight="1" x14ac:dyDescent="0.25">
      <c r="A59" s="178"/>
      <c r="B59" s="20" t="s">
        <v>130</v>
      </c>
      <c r="C59" s="21" t="s">
        <v>166</v>
      </c>
      <c r="D59" s="28" t="s">
        <v>182</v>
      </c>
      <c r="E59" s="22" t="s">
        <v>1022</v>
      </c>
      <c r="F59" s="40"/>
    </row>
    <row r="60" spans="1:6" ht="18" customHeight="1" x14ac:dyDescent="0.25">
      <c r="A60" s="178"/>
      <c r="B60" s="20" t="s">
        <v>131</v>
      </c>
      <c r="C60" s="21" t="s">
        <v>174</v>
      </c>
      <c r="D60" s="28" t="s">
        <v>189</v>
      </c>
      <c r="E60" s="22" t="s">
        <v>861</v>
      </c>
      <c r="F60" s="40"/>
    </row>
    <row r="61" spans="1:6" ht="18" customHeight="1" x14ac:dyDescent="0.25">
      <c r="A61" s="178"/>
      <c r="B61" s="20" t="s">
        <v>95</v>
      </c>
      <c r="C61" s="21" t="s">
        <v>330</v>
      </c>
      <c r="D61" s="28" t="s">
        <v>332</v>
      </c>
      <c r="E61" s="22" t="s">
        <v>402</v>
      </c>
      <c r="F61" s="40"/>
    </row>
    <row r="62" spans="1:6" ht="18" customHeight="1" x14ac:dyDescent="0.25">
      <c r="A62" s="178"/>
      <c r="B62" s="20" t="s">
        <v>96</v>
      </c>
      <c r="C62" s="21" t="s">
        <v>134</v>
      </c>
      <c r="D62" s="28" t="s">
        <v>146</v>
      </c>
      <c r="E62" s="22" t="s">
        <v>277</v>
      </c>
      <c r="F62" s="40"/>
    </row>
    <row r="63" spans="1:6" ht="18" customHeight="1" x14ac:dyDescent="0.25">
      <c r="A63" s="178"/>
      <c r="B63" s="20" t="s">
        <v>97</v>
      </c>
      <c r="C63" s="21" t="s">
        <v>135</v>
      </c>
      <c r="D63" s="28" t="s">
        <v>147</v>
      </c>
      <c r="E63" s="22" t="s">
        <v>140</v>
      </c>
      <c r="F63" s="40"/>
    </row>
    <row r="64" spans="1:6" ht="18" customHeight="1" x14ac:dyDescent="0.25">
      <c r="A64" s="178"/>
      <c r="B64" s="183" t="s">
        <v>873</v>
      </c>
      <c r="C64" s="184"/>
      <c r="D64" s="184"/>
      <c r="E64" s="185"/>
      <c r="F64" s="38"/>
    </row>
    <row r="65" spans="1:6" ht="18" customHeight="1" x14ac:dyDescent="0.25">
      <c r="A65" s="178"/>
      <c r="B65" s="33" t="s">
        <v>153</v>
      </c>
      <c r="C65" s="21" t="s">
        <v>128</v>
      </c>
      <c r="D65" s="28" t="s">
        <v>142</v>
      </c>
      <c r="E65" s="22" t="s">
        <v>273</v>
      </c>
      <c r="F65" s="40"/>
    </row>
    <row r="66" spans="1:6" ht="18" customHeight="1" x14ac:dyDescent="0.25">
      <c r="A66" s="178"/>
      <c r="B66" s="33" t="s">
        <v>155</v>
      </c>
      <c r="C66" s="21" t="s">
        <v>382</v>
      </c>
      <c r="D66" s="28" t="s">
        <v>403</v>
      </c>
      <c r="E66" s="22" t="s">
        <v>383</v>
      </c>
      <c r="F66" s="40"/>
    </row>
    <row r="67" spans="1:6" ht="18" customHeight="1" x14ac:dyDescent="0.25">
      <c r="A67" s="178"/>
      <c r="B67" s="33" t="s">
        <v>156</v>
      </c>
      <c r="C67" s="21" t="s">
        <v>384</v>
      </c>
      <c r="D67" s="28" t="s">
        <v>408</v>
      </c>
      <c r="E67" s="22" t="s">
        <v>409</v>
      </c>
      <c r="F67" s="40"/>
    </row>
    <row r="68" spans="1:6" ht="18" customHeight="1" x14ac:dyDescent="0.25">
      <c r="A68" s="178"/>
      <c r="B68" s="33" t="s">
        <v>380</v>
      </c>
      <c r="C68" s="21" t="s">
        <v>385</v>
      </c>
      <c r="D68" s="28" t="s">
        <v>410</v>
      </c>
      <c r="E68" s="22" t="s">
        <v>411</v>
      </c>
      <c r="F68" s="40"/>
    </row>
    <row r="69" spans="1:6" ht="18" customHeight="1" x14ac:dyDescent="0.25">
      <c r="A69" s="178"/>
      <c r="B69" s="33" t="s">
        <v>157</v>
      </c>
      <c r="C69" s="21" t="s">
        <v>387</v>
      </c>
      <c r="D69" s="28" t="s">
        <v>412</v>
      </c>
      <c r="E69" s="22" t="s">
        <v>413</v>
      </c>
      <c r="F69" s="40"/>
    </row>
    <row r="70" spans="1:6" ht="18" customHeight="1" x14ac:dyDescent="0.25">
      <c r="A70" s="178"/>
      <c r="B70" s="176" t="s">
        <v>158</v>
      </c>
      <c r="C70" s="26" t="s">
        <v>386</v>
      </c>
      <c r="D70" s="27" t="s">
        <v>414</v>
      </c>
      <c r="E70" s="34" t="s">
        <v>415</v>
      </c>
      <c r="F70" s="40"/>
    </row>
    <row r="71" spans="1:6" ht="18" customHeight="1" x14ac:dyDescent="0.25">
      <c r="A71" s="178"/>
      <c r="B71" s="182"/>
      <c r="C71" s="14" t="s">
        <v>388</v>
      </c>
      <c r="D71" s="30" t="s">
        <v>416</v>
      </c>
      <c r="E71" s="15" t="s">
        <v>417</v>
      </c>
      <c r="F71" s="40"/>
    </row>
    <row r="72" spans="1:6" ht="18" customHeight="1" x14ac:dyDescent="0.25">
      <c r="A72" s="178"/>
      <c r="B72" s="177"/>
      <c r="C72" s="17" t="s">
        <v>164</v>
      </c>
      <c r="D72" s="29" t="s">
        <v>180</v>
      </c>
      <c r="E72" s="18" t="s">
        <v>853</v>
      </c>
      <c r="F72" s="40"/>
    </row>
    <row r="73" spans="1:6" ht="18" customHeight="1" x14ac:dyDescent="0.25">
      <c r="A73" s="178"/>
      <c r="B73" s="33" t="s">
        <v>159</v>
      </c>
      <c r="C73" s="21" t="s">
        <v>170</v>
      </c>
      <c r="D73" s="28" t="s">
        <v>186</v>
      </c>
      <c r="E73" s="22" t="s">
        <v>858</v>
      </c>
      <c r="F73" s="40"/>
    </row>
    <row r="74" spans="1:6" ht="18" customHeight="1" x14ac:dyDescent="0.25">
      <c r="A74" s="178"/>
      <c r="B74" s="33" t="s">
        <v>173</v>
      </c>
      <c r="C74" s="21" t="s">
        <v>389</v>
      </c>
      <c r="D74" s="28" t="s">
        <v>418</v>
      </c>
      <c r="E74" s="22" t="s">
        <v>846</v>
      </c>
      <c r="F74" s="40"/>
    </row>
    <row r="75" spans="1:6" ht="18" customHeight="1" x14ac:dyDescent="0.25">
      <c r="A75" s="178"/>
      <c r="B75" s="176" t="s">
        <v>161</v>
      </c>
      <c r="C75" s="26" t="s">
        <v>175</v>
      </c>
      <c r="D75" s="27" t="s">
        <v>190</v>
      </c>
      <c r="E75" s="34" t="s">
        <v>862</v>
      </c>
      <c r="F75" s="40"/>
    </row>
    <row r="76" spans="1:6" ht="18" customHeight="1" x14ac:dyDescent="0.25">
      <c r="A76" s="178"/>
      <c r="B76" s="177"/>
      <c r="C76" s="17" t="s">
        <v>330</v>
      </c>
      <c r="D76" s="29" t="s">
        <v>332</v>
      </c>
      <c r="E76" s="18" t="s">
        <v>402</v>
      </c>
      <c r="F76" s="40"/>
    </row>
    <row r="77" spans="1:6" ht="18" customHeight="1" x14ac:dyDescent="0.25">
      <c r="A77" s="178"/>
      <c r="B77" s="176" t="s">
        <v>162</v>
      </c>
      <c r="C77" s="26" t="s">
        <v>390</v>
      </c>
      <c r="D77" s="27" t="s">
        <v>406</v>
      </c>
      <c r="E77" s="34" t="s">
        <v>407</v>
      </c>
      <c r="F77" s="40"/>
    </row>
    <row r="78" spans="1:6" ht="18" customHeight="1" x14ac:dyDescent="0.25">
      <c r="A78" s="178"/>
      <c r="B78" s="177"/>
      <c r="C78" s="17" t="s">
        <v>177</v>
      </c>
      <c r="D78" s="29" t="s">
        <v>192</v>
      </c>
      <c r="E78" s="18" t="s">
        <v>864</v>
      </c>
      <c r="F78" s="40"/>
    </row>
    <row r="79" spans="1:6" ht="18" customHeight="1" x14ac:dyDescent="0.25">
      <c r="A79" s="178"/>
      <c r="B79" s="33" t="s">
        <v>381</v>
      </c>
      <c r="C79" s="21" t="s">
        <v>176</v>
      </c>
      <c r="D79" s="28" t="s">
        <v>191</v>
      </c>
      <c r="E79" s="22" t="s">
        <v>863</v>
      </c>
      <c r="F79" s="40"/>
    </row>
    <row r="80" spans="1:6" ht="18" customHeight="1" x14ac:dyDescent="0.25">
      <c r="A80" s="178"/>
      <c r="B80" s="33" t="s">
        <v>163</v>
      </c>
      <c r="C80" s="21" t="s">
        <v>391</v>
      </c>
      <c r="D80" s="28" t="s">
        <v>404</v>
      </c>
      <c r="E80" s="22" t="s">
        <v>405</v>
      </c>
      <c r="F80" s="39"/>
    </row>
    <row r="81" spans="1:6" ht="18" customHeight="1" x14ac:dyDescent="0.25">
      <c r="A81" s="178"/>
      <c r="B81" s="33" t="s">
        <v>392</v>
      </c>
      <c r="C81" s="21" t="s">
        <v>133</v>
      </c>
      <c r="D81" s="28" t="s">
        <v>145</v>
      </c>
      <c r="E81" s="22" t="s">
        <v>276</v>
      </c>
      <c r="F81" s="39"/>
    </row>
    <row r="82" spans="1:6" ht="18" customHeight="1" x14ac:dyDescent="0.25">
      <c r="A82" s="178"/>
      <c r="B82" s="176" t="s">
        <v>379</v>
      </c>
      <c r="C82" s="26" t="s">
        <v>167</v>
      </c>
      <c r="D82" s="27" t="s">
        <v>183</v>
      </c>
      <c r="E82" s="34" t="s">
        <v>855</v>
      </c>
      <c r="F82" s="39"/>
    </row>
    <row r="83" spans="1:6" ht="18" customHeight="1" x14ac:dyDescent="0.25">
      <c r="A83" s="178"/>
      <c r="B83" s="177"/>
      <c r="C83" s="17" t="s">
        <v>331</v>
      </c>
      <c r="D83" s="29" t="s">
        <v>333</v>
      </c>
      <c r="E83" s="18" t="s">
        <v>869</v>
      </c>
      <c r="F83" s="39"/>
    </row>
    <row r="84" spans="1:6" ht="18" customHeight="1" x14ac:dyDescent="0.25">
      <c r="A84" s="13"/>
    </row>
  </sheetData>
  <mergeCells count="37">
    <mergeCell ref="C14:D14"/>
    <mergeCell ref="C15:D15"/>
    <mergeCell ref="A4:A6"/>
    <mergeCell ref="E4:E6"/>
    <mergeCell ref="C10:D10"/>
    <mergeCell ref="A3:E3"/>
    <mergeCell ref="A23:E23"/>
    <mergeCell ref="A1:E1"/>
    <mergeCell ref="A9:A11"/>
    <mergeCell ref="A13:A16"/>
    <mergeCell ref="A8:E8"/>
    <mergeCell ref="A12:E12"/>
    <mergeCell ref="E9:E11"/>
    <mergeCell ref="E13:E16"/>
    <mergeCell ref="C13:D13"/>
    <mergeCell ref="C11:D11"/>
    <mergeCell ref="C5:D5"/>
    <mergeCell ref="C6:D6"/>
    <mergeCell ref="C4:D4"/>
    <mergeCell ref="C9:D9"/>
    <mergeCell ref="A2:E2"/>
    <mergeCell ref="C16:D16"/>
    <mergeCell ref="B77:B78"/>
    <mergeCell ref="A28:A55"/>
    <mergeCell ref="A57:A83"/>
    <mergeCell ref="B41:B42"/>
    <mergeCell ref="B47:B48"/>
    <mergeCell ref="B53:B55"/>
    <mergeCell ref="B49:B50"/>
    <mergeCell ref="B70:B72"/>
    <mergeCell ref="B75:B76"/>
    <mergeCell ref="B82:B83"/>
    <mergeCell ref="B28:E28"/>
    <mergeCell ref="B35:E35"/>
    <mergeCell ref="B57:E57"/>
    <mergeCell ref="B64:E64"/>
    <mergeCell ref="A19:E19"/>
  </mergeCells>
  <hyperlinks>
    <hyperlink ref="C21" r:id="rId1"/>
    <hyperlink ref="C11" r:id="rId2"/>
    <hyperlink ref="D29" r:id="rId3"/>
    <hyperlink ref="D30" r:id="rId4"/>
    <hyperlink ref="D31" r:id="rId5"/>
    <hyperlink ref="D32" r:id="rId6"/>
    <hyperlink ref="D33" r:id="rId7"/>
    <hyperlink ref="D34" r:id="rId8"/>
    <hyperlink ref="D52" r:id="rId9"/>
    <hyperlink ref="D53" r:id="rId10"/>
    <hyperlink ref="D54" r:id="rId11"/>
    <hyperlink ref="D55" r:id="rId12"/>
    <hyperlink ref="D36" r:id="rId13"/>
    <hyperlink ref="D37" r:id="rId14"/>
    <hyperlink ref="D38" r:id="rId15"/>
    <hyperlink ref="D39" r:id="rId16"/>
    <hyperlink ref="D40" r:id="rId17"/>
    <hyperlink ref="D41" r:id="rId18"/>
    <hyperlink ref="D42" r:id="rId19"/>
    <hyperlink ref="D43" r:id="rId20"/>
    <hyperlink ref="D44" r:id="rId21"/>
    <hyperlink ref="D45" r:id="rId22"/>
    <hyperlink ref="D46" r:id="rId23"/>
    <hyperlink ref="D47" r:id="rId24"/>
    <hyperlink ref="D48" r:id="rId25"/>
    <hyperlink ref="D49" r:id="rId26"/>
    <hyperlink ref="D50" r:id="rId27"/>
    <hyperlink ref="D51" r:id="rId28"/>
    <hyperlink ref="C26" r:id="rId29"/>
    <hyperlink ref="C25" r:id="rId30"/>
    <hyperlink ref="C9" r:id="rId31"/>
    <hyperlink ref="C24" r:id="rId32"/>
    <hyperlink ref="D58" r:id="rId33"/>
    <hyperlink ref="D59" r:id="rId34"/>
    <hyperlink ref="D60" r:id="rId35"/>
    <hyperlink ref="D61" r:id="rId36"/>
    <hyperlink ref="D62" r:id="rId37"/>
    <hyperlink ref="D63" r:id="rId38"/>
    <hyperlink ref="D81" r:id="rId39"/>
    <hyperlink ref="D82" r:id="rId40"/>
    <hyperlink ref="D83" r:id="rId41"/>
    <hyperlink ref="D65" r:id="rId42"/>
    <hyperlink ref="D75" r:id="rId43"/>
    <hyperlink ref="D72" r:id="rId44"/>
    <hyperlink ref="D73" r:id="rId45"/>
    <hyperlink ref="D79" r:id="rId46"/>
    <hyperlink ref="D78" r:id="rId47"/>
    <hyperlink ref="D76" r:id="rId48"/>
    <hyperlink ref="D66" r:id="rId49"/>
    <hyperlink ref="D80" r:id="rId50"/>
    <hyperlink ref="D77" r:id="rId51"/>
    <hyperlink ref="D67" r:id="rId52"/>
    <hyperlink ref="D68" r:id="rId53"/>
    <hyperlink ref="D69" r:id="rId54"/>
    <hyperlink ref="D70" r:id="rId55"/>
    <hyperlink ref="D71" r:id="rId56"/>
    <hyperlink ref="D74" r:id="rId57"/>
    <hyperlink ref="C20" r:id="rId58"/>
    <hyperlink ref="C16" r:id="rId59"/>
    <hyperlink ref="C13" r:id="rId60"/>
  </hyperlinks>
  <pageMargins left="0.7" right="0.7" top="0.75" bottom="0.75" header="0.3" footer="0.3"/>
  <pageSetup scale="46" orientation="portrait" horizontalDpi="4294967293" r:id="rId61"/>
  <colBreaks count="1" manualBreakCount="1">
    <brk id="6" max="79"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view="pageBreakPreview" zoomScale="70" zoomScaleNormal="100" zoomScaleSheetLayoutView="70" workbookViewId="0">
      <selection activeCell="H7" sqref="H7"/>
    </sheetView>
  </sheetViews>
  <sheetFormatPr defaultColWidth="8.85546875" defaultRowHeight="15" x14ac:dyDescent="0.25"/>
  <cols>
    <col min="1" max="1" width="50.42578125" style="8" customWidth="1"/>
    <col min="2" max="8" width="26.42578125" style="8" customWidth="1"/>
    <col min="9" max="19" width="8.85546875" style="8"/>
    <col min="20" max="20" width="18.7109375" style="8" customWidth="1"/>
    <col min="21" max="21" width="32" style="8" customWidth="1"/>
    <col min="22" max="22" width="11.140625" style="8" customWidth="1"/>
    <col min="23" max="16384" width="8.85546875" style="8"/>
  </cols>
  <sheetData>
    <row r="1" spans="1:20" ht="27" customHeight="1" x14ac:dyDescent="0.25">
      <c r="A1" s="192" t="s">
        <v>891</v>
      </c>
      <c r="B1" s="192"/>
      <c r="C1" s="192"/>
      <c r="D1" s="192"/>
      <c r="E1" s="192"/>
      <c r="F1" s="192"/>
      <c r="G1" s="192"/>
      <c r="H1" s="192"/>
    </row>
    <row r="2" spans="1:20" ht="18" customHeight="1" x14ac:dyDescent="0.25">
      <c r="A2" s="216" t="s">
        <v>48</v>
      </c>
      <c r="B2" s="216"/>
      <c r="C2" s="216"/>
      <c r="D2" s="216"/>
      <c r="E2" s="216"/>
      <c r="F2" s="216"/>
      <c r="G2" s="216"/>
      <c r="H2" s="216"/>
    </row>
    <row r="3" spans="1:20" ht="18" customHeight="1" x14ac:dyDescent="0.25">
      <c r="A3" s="220" t="s">
        <v>897</v>
      </c>
      <c r="B3" s="221"/>
      <c r="C3" s="221"/>
      <c r="D3" s="221"/>
      <c r="E3" s="221"/>
      <c r="F3" s="221"/>
      <c r="G3" s="221"/>
      <c r="H3" s="222"/>
    </row>
    <row r="4" spans="1:20" ht="18" customHeight="1" x14ac:dyDescent="0.25">
      <c r="A4" s="160"/>
      <c r="B4" s="226" t="s">
        <v>934</v>
      </c>
      <c r="C4" s="226"/>
      <c r="D4" s="226"/>
      <c r="E4" s="226"/>
      <c r="F4" s="226"/>
      <c r="G4" s="226"/>
      <c r="H4" s="226"/>
    </row>
    <row r="5" spans="1:20" ht="18" customHeight="1" x14ac:dyDescent="0.25">
      <c r="A5" s="156"/>
      <c r="B5" s="223" t="s">
        <v>935</v>
      </c>
      <c r="C5" s="224"/>
      <c r="D5" s="223" t="s">
        <v>936</v>
      </c>
      <c r="E5" s="225"/>
      <c r="F5" s="223" t="s">
        <v>937</v>
      </c>
      <c r="G5" s="224"/>
      <c r="H5" s="225"/>
    </row>
    <row r="6" spans="1:20" ht="18" customHeight="1" thickBot="1" x14ac:dyDescent="0.3">
      <c r="A6" s="156"/>
      <c r="B6" s="227" t="s">
        <v>1010</v>
      </c>
      <c r="C6" s="228"/>
      <c r="D6" s="227" t="s">
        <v>1010</v>
      </c>
      <c r="E6" s="228"/>
      <c r="F6" s="227" t="s">
        <v>1010</v>
      </c>
      <c r="G6" s="228"/>
      <c r="H6" s="164" t="s">
        <v>938</v>
      </c>
    </row>
    <row r="7" spans="1:20" ht="111" customHeight="1" thickTop="1" x14ac:dyDescent="0.25">
      <c r="A7" s="161" t="s">
        <v>1000</v>
      </c>
      <c r="B7" s="229" t="s">
        <v>1011</v>
      </c>
      <c r="C7" s="230"/>
      <c r="D7" s="231" t="s">
        <v>1009</v>
      </c>
      <c r="E7" s="230"/>
      <c r="F7" s="231" t="s">
        <v>1018</v>
      </c>
      <c r="G7" s="209"/>
      <c r="H7" s="162" t="s">
        <v>1017</v>
      </c>
    </row>
    <row r="8" spans="1:20" ht="111" customHeight="1" x14ac:dyDescent="0.25">
      <c r="A8" s="168" t="s">
        <v>1001</v>
      </c>
      <c r="B8" s="217"/>
      <c r="C8" s="218"/>
      <c r="D8" s="218"/>
      <c r="E8" s="218"/>
      <c r="F8" s="218"/>
      <c r="G8" s="218"/>
      <c r="H8" s="219"/>
    </row>
    <row r="9" spans="1:20" ht="111" customHeight="1" x14ac:dyDescent="0.25">
      <c r="A9" s="169" t="s">
        <v>1002</v>
      </c>
      <c r="B9" s="229" t="s">
        <v>1008</v>
      </c>
      <c r="C9" s="230"/>
      <c r="D9" s="231" t="s">
        <v>1007</v>
      </c>
      <c r="E9" s="230"/>
      <c r="F9" s="231" t="s">
        <v>1014</v>
      </c>
      <c r="G9" s="209"/>
      <c r="H9" s="163" t="s">
        <v>1016</v>
      </c>
      <c r="T9" s="96"/>
    </row>
    <row r="10" spans="1:20" ht="111" customHeight="1" x14ac:dyDescent="0.25">
      <c r="A10" s="168" t="s">
        <v>1003</v>
      </c>
      <c r="B10" s="229" t="s">
        <v>1012</v>
      </c>
      <c r="C10" s="230"/>
      <c r="D10" s="231" t="s">
        <v>1019</v>
      </c>
      <c r="E10" s="230"/>
      <c r="F10" s="231" t="s">
        <v>1020</v>
      </c>
      <c r="G10" s="209"/>
      <c r="H10" s="163" t="s">
        <v>1015</v>
      </c>
    </row>
    <row r="11" spans="1:20" ht="111" customHeight="1" x14ac:dyDescent="0.25">
      <c r="A11" s="169" t="s">
        <v>1004</v>
      </c>
      <c r="B11" s="229" t="s">
        <v>1006</v>
      </c>
      <c r="C11" s="230"/>
      <c r="D11" s="231" t="s">
        <v>1021</v>
      </c>
      <c r="E11" s="230"/>
      <c r="F11" s="231" t="s">
        <v>1013</v>
      </c>
      <c r="G11" s="209"/>
      <c r="H11" s="165">
        <v>1</v>
      </c>
    </row>
    <row r="12" spans="1:20" ht="18" customHeight="1" x14ac:dyDescent="0.25">
      <c r="A12" s="62"/>
      <c r="B12" s="62"/>
      <c r="C12" s="62"/>
      <c r="D12" s="62"/>
      <c r="E12" s="1"/>
      <c r="F12" s="1"/>
      <c r="G12" s="1"/>
      <c r="H12" s="1"/>
    </row>
    <row r="13" spans="1:20" ht="18" customHeight="1" x14ac:dyDescent="0.25">
      <c r="A13" s="10"/>
      <c r="B13" s="10"/>
      <c r="C13" s="10"/>
      <c r="D13" s="10"/>
      <c r="E13" s="10"/>
      <c r="F13" s="10"/>
      <c r="G13" s="10"/>
      <c r="H13" s="10"/>
    </row>
    <row r="14" spans="1:20" ht="18" customHeight="1" x14ac:dyDescent="0.25">
      <c r="A14" s="10"/>
      <c r="B14" s="10"/>
      <c r="C14" s="10"/>
      <c r="D14" s="10"/>
      <c r="E14" s="10"/>
      <c r="F14" s="10"/>
      <c r="G14" s="10"/>
      <c r="H14" s="10"/>
    </row>
    <row r="15" spans="1:20" ht="18" customHeight="1" x14ac:dyDescent="0.25">
      <c r="A15" s="10"/>
      <c r="B15" s="10"/>
      <c r="C15" s="10"/>
      <c r="D15" s="10"/>
      <c r="E15" s="10"/>
      <c r="F15" s="10"/>
      <c r="G15" s="10"/>
      <c r="H15" s="10"/>
    </row>
    <row r="16" spans="1:20" ht="18" customHeight="1" x14ac:dyDescent="0.25">
      <c r="A16" s="10"/>
      <c r="B16" s="10"/>
      <c r="C16" s="10"/>
      <c r="D16" s="10"/>
      <c r="E16" s="10"/>
      <c r="F16" s="10"/>
      <c r="G16" s="10"/>
      <c r="H16" s="10"/>
    </row>
    <row r="17" ht="18" customHeight="1" x14ac:dyDescent="0.25"/>
    <row r="18" ht="18" customHeight="1" x14ac:dyDescent="0.25"/>
    <row r="19" ht="18" customHeight="1" x14ac:dyDescent="0.25"/>
    <row r="20" ht="18" customHeight="1" x14ac:dyDescent="0.25"/>
  </sheetData>
  <mergeCells count="23">
    <mergeCell ref="F9:G9"/>
    <mergeCell ref="F10:G10"/>
    <mergeCell ref="F11:G11"/>
    <mergeCell ref="D9:E9"/>
    <mergeCell ref="D11:E11"/>
    <mergeCell ref="B9:C9"/>
    <mergeCell ref="B10:C10"/>
    <mergeCell ref="B11:C11"/>
    <mergeCell ref="D10:E10"/>
    <mergeCell ref="D7:E7"/>
    <mergeCell ref="A1:H1"/>
    <mergeCell ref="A2:H2"/>
    <mergeCell ref="B8:H8"/>
    <mergeCell ref="A3:H3"/>
    <mergeCell ref="B5:C5"/>
    <mergeCell ref="D5:E5"/>
    <mergeCell ref="F5:H5"/>
    <mergeCell ref="B4:H4"/>
    <mergeCell ref="B6:C6"/>
    <mergeCell ref="D6:E6"/>
    <mergeCell ref="F6:G6"/>
    <mergeCell ref="B7:C7"/>
    <mergeCell ref="F7:G7"/>
  </mergeCells>
  <pageMargins left="0.7" right="0.7" top="0.75" bottom="0.75" header="0.3" footer="0.3"/>
  <pageSetup scale="34"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3"/>
  <sheetViews>
    <sheetView view="pageBreakPreview" zoomScale="70" zoomScaleNormal="80" zoomScaleSheetLayoutView="70" zoomScalePageLayoutView="125" workbookViewId="0">
      <selection activeCell="K88" sqref="K88"/>
    </sheetView>
  </sheetViews>
  <sheetFormatPr defaultColWidth="8.85546875" defaultRowHeight="15" x14ac:dyDescent="0.25"/>
  <cols>
    <col min="1" max="1" width="10.7109375" style="74" bestFit="1" customWidth="1"/>
    <col min="2" max="11" width="3.85546875" style="74" customWidth="1"/>
    <col min="12" max="12" width="61.42578125" style="74" customWidth="1"/>
    <col min="13" max="13" width="33.28515625" style="74" customWidth="1"/>
    <col min="14" max="16384" width="8.85546875" style="74"/>
  </cols>
  <sheetData>
    <row r="1" spans="1:17" ht="27" customHeight="1" x14ac:dyDescent="0.25">
      <c r="A1" s="235" t="s">
        <v>891</v>
      </c>
      <c r="B1" s="236"/>
      <c r="C1" s="236"/>
      <c r="D1" s="236"/>
      <c r="E1" s="236"/>
      <c r="F1" s="236"/>
      <c r="G1" s="236"/>
      <c r="H1" s="236"/>
      <c r="I1" s="236"/>
      <c r="J1" s="236"/>
      <c r="K1" s="236"/>
      <c r="L1" s="236"/>
      <c r="M1" s="236"/>
      <c r="N1" s="236"/>
      <c r="O1" s="236"/>
      <c r="P1" s="236"/>
      <c r="Q1" s="236"/>
    </row>
    <row r="2" spans="1:17" ht="15.75" customHeight="1" x14ac:dyDescent="0.25">
      <c r="A2" s="237" t="s">
        <v>48</v>
      </c>
      <c r="B2" s="237"/>
      <c r="C2" s="237"/>
      <c r="D2" s="237"/>
      <c r="E2" s="237"/>
      <c r="F2" s="237"/>
      <c r="G2" s="237"/>
      <c r="H2" s="237"/>
      <c r="I2" s="237"/>
      <c r="J2" s="237"/>
      <c r="K2" s="237"/>
      <c r="L2" s="237"/>
      <c r="M2" s="237"/>
      <c r="N2" s="237"/>
      <c r="O2" s="237"/>
      <c r="P2" s="237"/>
      <c r="Q2" s="237"/>
    </row>
    <row r="3" spans="1:17" ht="18" customHeight="1" x14ac:dyDescent="0.25">
      <c r="A3" s="249" t="s">
        <v>900</v>
      </c>
      <c r="B3" s="250"/>
      <c r="C3" s="250"/>
      <c r="D3" s="250"/>
      <c r="E3" s="250"/>
      <c r="F3" s="250"/>
      <c r="G3" s="250"/>
      <c r="H3" s="250"/>
      <c r="I3" s="250"/>
      <c r="J3" s="250"/>
      <c r="K3" s="250"/>
      <c r="L3" s="250"/>
      <c r="M3" s="250"/>
      <c r="N3" s="250"/>
      <c r="O3" s="250"/>
      <c r="P3" s="250"/>
      <c r="Q3" s="251"/>
    </row>
    <row r="4" spans="1:17" ht="18" customHeight="1" x14ac:dyDescent="0.25">
      <c r="A4" s="19" t="s">
        <v>899</v>
      </c>
      <c r="B4" s="37"/>
      <c r="C4" s="37"/>
      <c r="D4" s="37"/>
      <c r="E4" s="37"/>
      <c r="F4" s="37"/>
      <c r="G4" s="37"/>
      <c r="H4" s="37"/>
      <c r="I4" s="37"/>
      <c r="J4" s="37"/>
      <c r="K4" s="37"/>
      <c r="L4" s="37"/>
      <c r="M4" s="64"/>
      <c r="N4" s="92"/>
      <c r="O4" s="64"/>
      <c r="P4" s="92"/>
      <c r="Q4" s="64"/>
    </row>
    <row r="5" spans="1:17" ht="18" customHeight="1" x14ac:dyDescent="0.25">
      <c r="A5" s="65" t="s">
        <v>98</v>
      </c>
      <c r="B5" s="252" t="s">
        <v>108</v>
      </c>
      <c r="C5" s="252"/>
      <c r="D5" s="252"/>
      <c r="E5" s="252"/>
      <c r="F5" s="252"/>
      <c r="G5" s="252"/>
      <c r="H5" s="252"/>
      <c r="I5" s="252"/>
      <c r="J5" s="252"/>
      <c r="K5" s="252"/>
      <c r="L5" s="252"/>
      <c r="M5" s="64"/>
      <c r="N5" s="92"/>
      <c r="O5" s="64"/>
      <c r="P5" s="92"/>
      <c r="Q5" s="64"/>
    </row>
    <row r="6" spans="1:17" ht="18" customHeight="1" x14ac:dyDescent="0.25">
      <c r="A6" s="65" t="s">
        <v>99</v>
      </c>
      <c r="B6" s="252" t="s">
        <v>109</v>
      </c>
      <c r="C6" s="252"/>
      <c r="D6" s="252"/>
      <c r="E6" s="252"/>
      <c r="F6" s="252"/>
      <c r="G6" s="252"/>
      <c r="H6" s="252"/>
      <c r="I6" s="252"/>
      <c r="J6" s="252"/>
      <c r="K6" s="252"/>
      <c r="L6" s="252"/>
      <c r="M6" s="64"/>
      <c r="N6" s="64"/>
      <c r="O6" s="64"/>
      <c r="P6" s="64"/>
      <c r="Q6" s="64"/>
    </row>
    <row r="7" spans="1:17" ht="18" customHeight="1" x14ac:dyDescent="0.25">
      <c r="A7" s="65" t="s">
        <v>100</v>
      </c>
      <c r="B7" s="252" t="s">
        <v>110</v>
      </c>
      <c r="C7" s="252"/>
      <c r="D7" s="252"/>
      <c r="E7" s="252"/>
      <c r="F7" s="252"/>
      <c r="G7" s="252"/>
      <c r="H7" s="252"/>
      <c r="I7" s="252"/>
      <c r="J7" s="252"/>
      <c r="K7" s="252"/>
      <c r="L7" s="252"/>
      <c r="M7" s="64"/>
      <c r="N7" s="64"/>
      <c r="O7" s="64"/>
      <c r="P7" s="64"/>
      <c r="Q7" s="64"/>
    </row>
    <row r="8" spans="1:17" ht="18" customHeight="1" x14ac:dyDescent="0.25">
      <c r="A8" s="65" t="s">
        <v>101</v>
      </c>
      <c r="B8" s="252" t="s">
        <v>107</v>
      </c>
      <c r="C8" s="252"/>
      <c r="D8" s="252"/>
      <c r="E8" s="252"/>
      <c r="F8" s="252"/>
      <c r="G8" s="252"/>
      <c r="H8" s="252"/>
      <c r="I8" s="252"/>
      <c r="J8" s="252"/>
      <c r="K8" s="252"/>
      <c r="L8" s="252"/>
      <c r="M8" s="64"/>
      <c r="N8" s="64"/>
      <c r="O8" s="64"/>
      <c r="P8" s="64"/>
      <c r="Q8" s="64"/>
    </row>
    <row r="9" spans="1:17" ht="18" customHeight="1" x14ac:dyDescent="0.25">
      <c r="A9" s="65" t="s">
        <v>102</v>
      </c>
      <c r="B9" s="252" t="s">
        <v>106</v>
      </c>
      <c r="C9" s="252"/>
      <c r="D9" s="252"/>
      <c r="E9" s="252"/>
      <c r="F9" s="252"/>
      <c r="G9" s="252"/>
      <c r="H9" s="252"/>
      <c r="I9" s="252"/>
      <c r="J9" s="252"/>
      <c r="K9" s="252"/>
      <c r="L9" s="252"/>
      <c r="M9" s="64"/>
      <c r="N9" s="64"/>
      <c r="O9" s="64"/>
      <c r="P9" s="64"/>
      <c r="Q9" s="64"/>
    </row>
    <row r="10" spans="1:17" ht="18" customHeight="1" x14ac:dyDescent="0.25">
      <c r="A10" s="65" t="s">
        <v>103</v>
      </c>
      <c r="B10" s="252" t="s">
        <v>104</v>
      </c>
      <c r="C10" s="252"/>
      <c r="D10" s="252"/>
      <c r="E10" s="252"/>
      <c r="F10" s="252"/>
      <c r="G10" s="252"/>
      <c r="H10" s="252"/>
      <c r="I10" s="252"/>
      <c r="J10" s="252"/>
      <c r="K10" s="252"/>
      <c r="L10" s="252"/>
      <c r="M10" s="64"/>
      <c r="N10" s="64"/>
      <c r="O10" s="64"/>
      <c r="P10" s="64"/>
      <c r="Q10" s="64"/>
    </row>
    <row r="11" spans="1:17" ht="18" customHeight="1" x14ac:dyDescent="0.25">
      <c r="A11" s="65" t="s">
        <v>116</v>
      </c>
      <c r="B11" s="252" t="s">
        <v>113</v>
      </c>
      <c r="C11" s="252"/>
      <c r="D11" s="252"/>
      <c r="E11" s="252"/>
      <c r="F11" s="252"/>
      <c r="G11" s="252"/>
      <c r="H11" s="252"/>
      <c r="I11" s="252"/>
      <c r="J11" s="252"/>
      <c r="K11" s="252"/>
      <c r="L11" s="252"/>
      <c r="M11" s="64"/>
      <c r="N11" s="64"/>
      <c r="O11" s="64"/>
      <c r="P11" s="64"/>
      <c r="Q11" s="64"/>
    </row>
    <row r="12" spans="1:17" ht="18" customHeight="1" x14ac:dyDescent="0.25">
      <c r="A12" s="65" t="s">
        <v>115</v>
      </c>
      <c r="B12" s="252" t="s">
        <v>114</v>
      </c>
      <c r="C12" s="252"/>
      <c r="D12" s="252"/>
      <c r="E12" s="252"/>
      <c r="F12" s="252"/>
      <c r="G12" s="252"/>
      <c r="H12" s="252"/>
      <c r="I12" s="252"/>
      <c r="J12" s="252"/>
      <c r="K12" s="252"/>
      <c r="L12" s="252"/>
      <c r="M12" s="64"/>
      <c r="N12" s="64"/>
      <c r="O12" s="64"/>
      <c r="P12" s="64"/>
      <c r="Q12" s="64"/>
    </row>
    <row r="13" spans="1:17" ht="18" customHeight="1" x14ac:dyDescent="0.25">
      <c r="A13" s="65" t="s">
        <v>117</v>
      </c>
      <c r="B13" s="252" t="s">
        <v>118</v>
      </c>
      <c r="C13" s="252"/>
      <c r="D13" s="252"/>
      <c r="E13" s="252"/>
      <c r="F13" s="252"/>
      <c r="G13" s="252"/>
      <c r="H13" s="252"/>
      <c r="I13" s="252"/>
      <c r="J13" s="252"/>
      <c r="K13" s="252"/>
      <c r="L13" s="252"/>
      <c r="M13" s="64"/>
      <c r="N13" s="64"/>
      <c r="O13" s="64"/>
      <c r="P13" s="64"/>
      <c r="Q13" s="64"/>
    </row>
    <row r="14" spans="1:17" ht="18" customHeight="1" x14ac:dyDescent="0.25">
      <c r="A14" s="65" t="s">
        <v>120</v>
      </c>
      <c r="B14" s="252" t="s">
        <v>119</v>
      </c>
      <c r="C14" s="252"/>
      <c r="D14" s="252"/>
      <c r="E14" s="252"/>
      <c r="F14" s="252"/>
      <c r="G14" s="252"/>
      <c r="H14" s="252"/>
      <c r="I14" s="252"/>
      <c r="J14" s="252"/>
      <c r="K14" s="252"/>
      <c r="L14" s="252"/>
      <c r="M14" s="64"/>
      <c r="N14" s="64"/>
      <c r="O14" s="64"/>
      <c r="P14" s="64"/>
      <c r="Q14" s="64"/>
    </row>
    <row r="15" spans="1:17" ht="18" customHeight="1" x14ac:dyDescent="0.25">
      <c r="A15" s="64"/>
      <c r="B15" s="64"/>
      <c r="C15" s="64"/>
      <c r="D15" s="64"/>
      <c r="E15" s="64"/>
      <c r="F15" s="64"/>
      <c r="G15" s="64"/>
      <c r="H15" s="64"/>
      <c r="I15" s="64"/>
      <c r="J15" s="64"/>
      <c r="K15" s="64"/>
      <c r="L15" s="64"/>
      <c r="M15" s="64"/>
      <c r="N15" s="64"/>
      <c r="O15" s="64"/>
      <c r="P15" s="64"/>
      <c r="Q15" s="64"/>
    </row>
    <row r="16" spans="1:17" ht="18" customHeight="1" x14ac:dyDescent="0.25">
      <c r="A16" s="233" t="s">
        <v>105</v>
      </c>
      <c r="B16" s="238" t="s">
        <v>893</v>
      </c>
      <c r="C16" s="239"/>
      <c r="D16" s="239"/>
      <c r="E16" s="239"/>
      <c r="F16" s="239"/>
      <c r="G16" s="239"/>
      <c r="H16" s="239"/>
      <c r="I16" s="239"/>
      <c r="J16" s="239"/>
      <c r="K16" s="240"/>
      <c r="L16" s="233" t="s">
        <v>892</v>
      </c>
      <c r="M16" s="233" t="s">
        <v>112</v>
      </c>
      <c r="N16" s="246" t="s">
        <v>894</v>
      </c>
      <c r="O16" s="247"/>
      <c r="P16" s="247"/>
      <c r="Q16" s="248"/>
    </row>
    <row r="17" spans="1:17" ht="45" customHeight="1" x14ac:dyDescent="0.25">
      <c r="A17" s="234"/>
      <c r="B17" s="241"/>
      <c r="C17" s="242"/>
      <c r="D17" s="242"/>
      <c r="E17" s="242"/>
      <c r="F17" s="242"/>
      <c r="G17" s="242"/>
      <c r="H17" s="242"/>
      <c r="I17" s="242"/>
      <c r="J17" s="242"/>
      <c r="K17" s="243"/>
      <c r="L17" s="234"/>
      <c r="M17" s="234"/>
      <c r="N17" s="244" t="s">
        <v>895</v>
      </c>
      <c r="O17" s="244" t="s">
        <v>888</v>
      </c>
      <c r="P17" s="244" t="s">
        <v>896</v>
      </c>
      <c r="Q17" s="244" t="s">
        <v>111</v>
      </c>
    </row>
    <row r="18" spans="1:17" ht="45" customHeight="1" x14ac:dyDescent="0.25">
      <c r="A18" s="234"/>
      <c r="B18" s="93" t="s">
        <v>98</v>
      </c>
      <c r="C18" s="93" t="s">
        <v>99</v>
      </c>
      <c r="D18" s="93" t="s">
        <v>100</v>
      </c>
      <c r="E18" s="93" t="s">
        <v>101</v>
      </c>
      <c r="F18" s="93" t="s">
        <v>102</v>
      </c>
      <c r="G18" s="93" t="s">
        <v>103</v>
      </c>
      <c r="H18" s="93" t="s">
        <v>116</v>
      </c>
      <c r="I18" s="93" t="s">
        <v>115</v>
      </c>
      <c r="J18" s="93" t="s">
        <v>117</v>
      </c>
      <c r="K18" s="93" t="s">
        <v>120</v>
      </c>
      <c r="L18" s="234"/>
      <c r="M18" s="234"/>
      <c r="N18" s="245"/>
      <c r="O18" s="245"/>
      <c r="P18" s="245"/>
      <c r="Q18" s="245"/>
    </row>
    <row r="19" spans="1:17" ht="18" customHeight="1" x14ac:dyDescent="0.25">
      <c r="A19" s="94" t="s">
        <v>831</v>
      </c>
      <c r="B19" s="94">
        <f t="shared" ref="B19:K19" si="0">SUM(B20:B143)</f>
        <v>10</v>
      </c>
      <c r="C19" s="94">
        <f t="shared" si="0"/>
        <v>5</v>
      </c>
      <c r="D19" s="94">
        <f t="shared" si="0"/>
        <v>1</v>
      </c>
      <c r="E19" s="94">
        <f t="shared" si="0"/>
        <v>3</v>
      </c>
      <c r="F19" s="94">
        <f t="shared" si="0"/>
        <v>29</v>
      </c>
      <c r="G19" s="94">
        <f t="shared" si="0"/>
        <v>28</v>
      </c>
      <c r="H19" s="94">
        <f t="shared" si="0"/>
        <v>10</v>
      </c>
      <c r="I19" s="94">
        <f t="shared" si="0"/>
        <v>0</v>
      </c>
      <c r="J19" s="94">
        <f t="shared" si="0"/>
        <v>3</v>
      </c>
      <c r="K19" s="94">
        <f t="shared" si="0"/>
        <v>12</v>
      </c>
      <c r="L19" s="232"/>
      <c r="M19" s="232"/>
      <c r="N19" s="232"/>
      <c r="O19" s="232"/>
      <c r="P19" s="232"/>
      <c r="Q19" s="232"/>
    </row>
    <row r="20" spans="1:17" ht="45" customHeight="1" x14ac:dyDescent="0.25">
      <c r="A20" s="44" t="s">
        <v>204</v>
      </c>
      <c r="B20" s="45"/>
      <c r="C20" s="45"/>
      <c r="D20" s="45"/>
      <c r="E20" s="45"/>
      <c r="F20" s="45"/>
      <c r="G20" s="45">
        <v>1</v>
      </c>
      <c r="H20" s="45"/>
      <c r="I20" s="45"/>
      <c r="J20" s="45"/>
      <c r="K20" s="45"/>
      <c r="L20" s="46" t="s">
        <v>262</v>
      </c>
      <c r="M20" s="47" t="s">
        <v>205</v>
      </c>
      <c r="N20" s="48">
        <v>26</v>
      </c>
      <c r="O20" s="48">
        <v>1</v>
      </c>
      <c r="P20" s="48">
        <v>2</v>
      </c>
      <c r="Q20" s="48">
        <v>0</v>
      </c>
    </row>
    <row r="21" spans="1:17" ht="45" customHeight="1" x14ac:dyDescent="0.25">
      <c r="A21" s="44" t="s">
        <v>200</v>
      </c>
      <c r="B21" s="45"/>
      <c r="C21" s="45"/>
      <c r="D21" s="45"/>
      <c r="E21" s="45"/>
      <c r="F21" s="45"/>
      <c r="G21" s="45"/>
      <c r="H21" s="45"/>
      <c r="I21" s="45"/>
      <c r="J21" s="45"/>
      <c r="K21" s="48">
        <v>1</v>
      </c>
      <c r="L21" s="46" t="s">
        <v>296</v>
      </c>
      <c r="M21" s="47" t="s">
        <v>202</v>
      </c>
      <c r="N21" s="48">
        <v>4</v>
      </c>
      <c r="O21" s="48">
        <v>0</v>
      </c>
      <c r="P21" s="48">
        <v>0</v>
      </c>
      <c r="Q21" s="48">
        <v>0</v>
      </c>
    </row>
    <row r="22" spans="1:17" ht="45" customHeight="1" x14ac:dyDescent="0.25">
      <c r="A22" s="44" t="s">
        <v>201</v>
      </c>
      <c r="B22" s="45"/>
      <c r="C22" s="45"/>
      <c r="D22" s="45"/>
      <c r="E22" s="45"/>
      <c r="F22" s="45"/>
      <c r="G22" s="45"/>
      <c r="H22" s="45"/>
      <c r="I22" s="45"/>
      <c r="J22" s="45"/>
      <c r="K22" s="48">
        <v>1</v>
      </c>
      <c r="L22" s="46" t="s">
        <v>297</v>
      </c>
      <c r="M22" s="47" t="s">
        <v>202</v>
      </c>
      <c r="N22" s="48">
        <v>3</v>
      </c>
      <c r="O22" s="48">
        <v>0</v>
      </c>
      <c r="P22" s="48">
        <v>0</v>
      </c>
      <c r="Q22" s="48">
        <v>0</v>
      </c>
    </row>
    <row r="23" spans="1:17" ht="45" customHeight="1" x14ac:dyDescent="0.25">
      <c r="A23" s="44" t="s">
        <v>198</v>
      </c>
      <c r="B23" s="45"/>
      <c r="C23" s="45">
        <v>1</v>
      </c>
      <c r="D23" s="45"/>
      <c r="E23" s="45"/>
      <c r="F23" s="45"/>
      <c r="G23" s="45"/>
      <c r="H23" s="45"/>
      <c r="I23" s="45"/>
      <c r="J23" s="45"/>
      <c r="K23" s="45"/>
      <c r="L23" s="46" t="s">
        <v>306</v>
      </c>
      <c r="M23" s="49" t="s">
        <v>203</v>
      </c>
      <c r="N23" s="48">
        <v>62</v>
      </c>
      <c r="O23" s="48">
        <v>1</v>
      </c>
      <c r="P23" s="48">
        <v>1</v>
      </c>
      <c r="Q23" s="48">
        <v>0</v>
      </c>
    </row>
    <row r="24" spans="1:17" ht="45" customHeight="1" x14ac:dyDescent="0.25">
      <c r="A24" s="50" t="s">
        <v>198</v>
      </c>
      <c r="B24" s="50"/>
      <c r="C24" s="50"/>
      <c r="D24" s="50"/>
      <c r="E24" s="50"/>
      <c r="F24" s="50">
        <v>1</v>
      </c>
      <c r="G24" s="50"/>
      <c r="H24" s="50"/>
      <c r="I24" s="50"/>
      <c r="J24" s="50"/>
      <c r="K24" s="50"/>
      <c r="L24" s="51" t="s">
        <v>199</v>
      </c>
      <c r="M24" s="47" t="s">
        <v>203</v>
      </c>
      <c r="N24" s="3">
        <v>45</v>
      </c>
      <c r="O24" s="3">
        <v>0</v>
      </c>
      <c r="P24" s="3">
        <v>0</v>
      </c>
      <c r="Q24" s="3">
        <v>0</v>
      </c>
    </row>
    <row r="25" spans="1:17" ht="45" customHeight="1" x14ac:dyDescent="0.25">
      <c r="A25" s="50" t="s">
        <v>285</v>
      </c>
      <c r="B25" s="50"/>
      <c r="C25" s="50"/>
      <c r="D25" s="50"/>
      <c r="E25" s="50"/>
      <c r="F25" s="50"/>
      <c r="G25" s="50"/>
      <c r="H25" s="50"/>
      <c r="I25" s="50"/>
      <c r="J25" s="50"/>
      <c r="K25" s="50"/>
      <c r="L25" s="51" t="s">
        <v>288</v>
      </c>
      <c r="M25" s="52" t="s">
        <v>290</v>
      </c>
      <c r="N25" s="3">
        <v>5</v>
      </c>
      <c r="O25" s="3">
        <v>0</v>
      </c>
      <c r="P25" s="3">
        <v>0</v>
      </c>
      <c r="Q25" s="3">
        <v>0</v>
      </c>
    </row>
    <row r="26" spans="1:17" ht="45" customHeight="1" x14ac:dyDescent="0.25">
      <c r="A26" s="50" t="s">
        <v>211</v>
      </c>
      <c r="B26" s="50"/>
      <c r="C26" s="50"/>
      <c r="D26" s="50"/>
      <c r="E26" s="50"/>
      <c r="F26" s="50"/>
      <c r="G26" s="50">
        <v>1</v>
      </c>
      <c r="H26" s="50"/>
      <c r="I26" s="50"/>
      <c r="J26" s="50"/>
      <c r="K26" s="50"/>
      <c r="L26" s="51" t="s">
        <v>263</v>
      </c>
      <c r="M26" s="47" t="s">
        <v>205</v>
      </c>
      <c r="N26" s="3">
        <v>26</v>
      </c>
      <c r="O26" s="3">
        <v>1</v>
      </c>
      <c r="P26" s="3">
        <v>2</v>
      </c>
      <c r="Q26" s="3">
        <v>0</v>
      </c>
    </row>
    <row r="27" spans="1:17" ht="45" customHeight="1" x14ac:dyDescent="0.25">
      <c r="A27" s="50" t="s">
        <v>206</v>
      </c>
      <c r="B27" s="50"/>
      <c r="C27" s="50"/>
      <c r="D27" s="50"/>
      <c r="E27" s="50"/>
      <c r="F27" s="50">
        <v>1</v>
      </c>
      <c r="G27" s="50"/>
      <c r="H27" s="50"/>
      <c r="I27" s="50"/>
      <c r="J27" s="50"/>
      <c r="K27" s="50"/>
      <c r="L27" s="51" t="s">
        <v>207</v>
      </c>
      <c r="M27" s="49" t="s">
        <v>208</v>
      </c>
      <c r="N27" s="50">
        <v>9</v>
      </c>
      <c r="O27" s="50">
        <v>0</v>
      </c>
      <c r="P27" s="50">
        <v>0</v>
      </c>
      <c r="Q27" s="50">
        <v>0</v>
      </c>
    </row>
    <row r="28" spans="1:17" ht="45" customHeight="1" x14ac:dyDescent="0.25">
      <c r="A28" s="50" t="s">
        <v>206</v>
      </c>
      <c r="B28" s="50"/>
      <c r="C28" s="50"/>
      <c r="D28" s="50"/>
      <c r="E28" s="50"/>
      <c r="F28" s="50"/>
      <c r="G28" s="50"/>
      <c r="H28" s="50"/>
      <c r="I28" s="50"/>
      <c r="J28" s="50"/>
      <c r="K28" s="50"/>
      <c r="L28" s="51" t="s">
        <v>288</v>
      </c>
      <c r="M28" s="52" t="s">
        <v>290</v>
      </c>
      <c r="N28" s="50">
        <v>3</v>
      </c>
      <c r="O28" s="50">
        <v>0</v>
      </c>
      <c r="P28" s="50">
        <v>0</v>
      </c>
      <c r="Q28" s="50">
        <v>0</v>
      </c>
    </row>
    <row r="29" spans="1:17" ht="45" customHeight="1" x14ac:dyDescent="0.25">
      <c r="A29" s="50" t="s">
        <v>209</v>
      </c>
      <c r="B29" s="50"/>
      <c r="C29" s="50"/>
      <c r="D29" s="50"/>
      <c r="E29" s="50"/>
      <c r="F29" s="50"/>
      <c r="G29" s="50"/>
      <c r="H29" s="50"/>
      <c r="I29" s="50"/>
      <c r="J29" s="50"/>
      <c r="K29" s="50">
        <v>1</v>
      </c>
      <c r="L29" s="51" t="s">
        <v>305</v>
      </c>
      <c r="M29" s="49" t="s">
        <v>210</v>
      </c>
      <c r="N29" s="3">
        <v>10</v>
      </c>
      <c r="O29" s="50">
        <v>0</v>
      </c>
      <c r="P29" s="50">
        <v>0</v>
      </c>
      <c r="Q29" s="50">
        <v>0</v>
      </c>
    </row>
    <row r="30" spans="1:17" ht="45" customHeight="1" x14ac:dyDescent="0.25">
      <c r="A30" s="50" t="s">
        <v>316</v>
      </c>
      <c r="B30" s="50"/>
      <c r="C30" s="50"/>
      <c r="D30" s="50"/>
      <c r="E30" s="50"/>
      <c r="F30" s="50">
        <v>1</v>
      </c>
      <c r="G30" s="50"/>
      <c r="H30" s="50"/>
      <c r="I30" s="50"/>
      <c r="J30" s="50"/>
      <c r="K30" s="50"/>
      <c r="L30" s="51" t="s">
        <v>312</v>
      </c>
      <c r="M30" s="49" t="s">
        <v>315</v>
      </c>
      <c r="N30" s="3">
        <v>8</v>
      </c>
      <c r="O30" s="50">
        <v>0</v>
      </c>
      <c r="P30" s="50">
        <v>0</v>
      </c>
      <c r="Q30" s="50">
        <v>0</v>
      </c>
    </row>
    <row r="31" spans="1:17" ht="45" customHeight="1" x14ac:dyDescent="0.25">
      <c r="A31" s="50" t="s">
        <v>212</v>
      </c>
      <c r="B31" s="50">
        <v>1</v>
      </c>
      <c r="C31" s="50"/>
      <c r="D31" s="50"/>
      <c r="E31" s="50"/>
      <c r="F31" s="50"/>
      <c r="G31" s="50"/>
      <c r="H31" s="50"/>
      <c r="I31" s="50"/>
      <c r="J31" s="50"/>
      <c r="K31" s="50"/>
      <c r="L31" s="51" t="s">
        <v>215</v>
      </c>
      <c r="M31" s="49" t="s">
        <v>203</v>
      </c>
      <c r="N31" s="3">
        <v>56</v>
      </c>
      <c r="O31" s="3">
        <v>0</v>
      </c>
      <c r="P31" s="3">
        <v>1</v>
      </c>
      <c r="Q31" s="3">
        <v>2</v>
      </c>
    </row>
    <row r="32" spans="1:17" ht="45" customHeight="1" x14ac:dyDescent="0.25">
      <c r="A32" s="50" t="s">
        <v>212</v>
      </c>
      <c r="B32" s="50"/>
      <c r="C32" s="50"/>
      <c r="D32" s="50"/>
      <c r="E32" s="50"/>
      <c r="F32" s="50">
        <v>1</v>
      </c>
      <c r="G32" s="50"/>
      <c r="H32" s="50"/>
      <c r="I32" s="50"/>
      <c r="J32" s="50"/>
      <c r="K32" s="50"/>
      <c r="L32" s="51" t="s">
        <v>213</v>
      </c>
      <c r="M32" s="49" t="s">
        <v>214</v>
      </c>
      <c r="N32" s="50">
        <v>25</v>
      </c>
      <c r="O32" s="50">
        <v>0</v>
      </c>
      <c r="P32" s="50">
        <v>0</v>
      </c>
      <c r="Q32" s="50">
        <v>2</v>
      </c>
    </row>
    <row r="33" spans="1:17" ht="45" customHeight="1" x14ac:dyDescent="0.25">
      <c r="A33" s="50" t="s">
        <v>286</v>
      </c>
      <c r="B33" s="50"/>
      <c r="C33" s="50"/>
      <c r="D33" s="50"/>
      <c r="E33" s="50"/>
      <c r="F33" s="50"/>
      <c r="G33" s="50"/>
      <c r="H33" s="50"/>
      <c r="I33" s="50"/>
      <c r="J33" s="50"/>
      <c r="K33" s="50">
        <v>1</v>
      </c>
      <c r="L33" s="51" t="s">
        <v>288</v>
      </c>
      <c r="M33" s="52" t="s">
        <v>290</v>
      </c>
      <c r="N33" s="50">
        <v>7</v>
      </c>
      <c r="O33" s="50">
        <v>0</v>
      </c>
      <c r="P33" s="50">
        <v>0</v>
      </c>
      <c r="Q33" s="50">
        <v>0</v>
      </c>
    </row>
    <row r="34" spans="1:17" ht="45" customHeight="1" x14ac:dyDescent="0.25">
      <c r="A34" s="50" t="s">
        <v>216</v>
      </c>
      <c r="B34" s="50"/>
      <c r="C34" s="50"/>
      <c r="D34" s="50"/>
      <c r="E34" s="50"/>
      <c r="F34" s="50">
        <v>1</v>
      </c>
      <c r="G34" s="50"/>
      <c r="H34" s="50"/>
      <c r="I34" s="50"/>
      <c r="J34" s="50"/>
      <c r="K34" s="50"/>
      <c r="L34" s="51" t="s">
        <v>217</v>
      </c>
      <c r="M34" s="49" t="s">
        <v>218</v>
      </c>
      <c r="N34" s="50">
        <v>15</v>
      </c>
      <c r="O34" s="50">
        <v>0</v>
      </c>
      <c r="P34" s="50">
        <v>0</v>
      </c>
      <c r="Q34" s="50">
        <v>0</v>
      </c>
    </row>
    <row r="35" spans="1:17" ht="45" customHeight="1" x14ac:dyDescent="0.25">
      <c r="A35" s="50" t="s">
        <v>311</v>
      </c>
      <c r="B35" s="50"/>
      <c r="C35" s="50"/>
      <c r="D35" s="50"/>
      <c r="E35" s="50"/>
      <c r="F35" s="50">
        <v>1</v>
      </c>
      <c r="G35" s="50"/>
      <c r="H35" s="50"/>
      <c r="I35" s="50"/>
      <c r="J35" s="50"/>
      <c r="K35" s="50"/>
      <c r="L35" s="51" t="s">
        <v>312</v>
      </c>
      <c r="M35" s="49" t="s">
        <v>315</v>
      </c>
      <c r="N35" s="50">
        <v>6</v>
      </c>
      <c r="O35" s="50">
        <v>0</v>
      </c>
      <c r="P35" s="50">
        <v>0</v>
      </c>
      <c r="Q35" s="50">
        <v>0</v>
      </c>
    </row>
    <row r="36" spans="1:17" ht="45" customHeight="1" x14ac:dyDescent="0.25">
      <c r="A36" s="50" t="s">
        <v>219</v>
      </c>
      <c r="B36" s="50"/>
      <c r="C36" s="50"/>
      <c r="D36" s="50"/>
      <c r="E36" s="50"/>
      <c r="F36" s="50"/>
      <c r="G36" s="50">
        <v>1</v>
      </c>
      <c r="H36" s="50"/>
      <c r="I36" s="50"/>
      <c r="J36" s="50"/>
      <c r="K36" s="50"/>
      <c r="L36" s="51" t="s">
        <v>264</v>
      </c>
      <c r="M36" s="47" t="s">
        <v>205</v>
      </c>
      <c r="N36" s="3">
        <v>23</v>
      </c>
      <c r="O36" s="3">
        <v>1</v>
      </c>
      <c r="P36" s="3">
        <v>2</v>
      </c>
      <c r="Q36" s="3">
        <v>0</v>
      </c>
    </row>
    <row r="37" spans="1:17" ht="45" customHeight="1" x14ac:dyDescent="0.25">
      <c r="A37" s="50" t="s">
        <v>287</v>
      </c>
      <c r="B37" s="50"/>
      <c r="C37" s="50"/>
      <c r="D37" s="50"/>
      <c r="E37" s="50"/>
      <c r="F37" s="50"/>
      <c r="G37" s="50"/>
      <c r="H37" s="50"/>
      <c r="I37" s="50"/>
      <c r="J37" s="50"/>
      <c r="K37" s="50"/>
      <c r="L37" s="51" t="s">
        <v>288</v>
      </c>
      <c r="M37" s="52" t="s">
        <v>290</v>
      </c>
      <c r="N37" s="3">
        <v>2</v>
      </c>
      <c r="O37" s="3">
        <v>0</v>
      </c>
      <c r="P37" s="3">
        <v>0</v>
      </c>
      <c r="Q37" s="3">
        <v>0</v>
      </c>
    </row>
    <row r="38" spans="1:17" ht="45" customHeight="1" x14ac:dyDescent="0.25">
      <c r="A38" s="53" t="s">
        <v>221</v>
      </c>
      <c r="B38" s="50"/>
      <c r="C38" s="50"/>
      <c r="D38" s="50"/>
      <c r="E38" s="50"/>
      <c r="F38" s="50"/>
      <c r="G38" s="50"/>
      <c r="H38" s="50"/>
      <c r="I38" s="50"/>
      <c r="J38" s="50">
        <v>1</v>
      </c>
      <c r="K38" s="50"/>
      <c r="L38" s="54" t="s">
        <v>220</v>
      </c>
      <c r="M38" s="95" t="s">
        <v>941</v>
      </c>
      <c r="N38" s="50">
        <v>4</v>
      </c>
      <c r="O38" s="50">
        <v>0</v>
      </c>
      <c r="P38" s="50">
        <v>0</v>
      </c>
      <c r="Q38" s="50">
        <v>0</v>
      </c>
    </row>
    <row r="39" spans="1:17" ht="45" customHeight="1" x14ac:dyDescent="0.25">
      <c r="A39" s="53" t="s">
        <v>313</v>
      </c>
      <c r="B39" s="50"/>
      <c r="C39" s="50"/>
      <c r="D39" s="50"/>
      <c r="E39" s="50"/>
      <c r="F39" s="50">
        <v>1</v>
      </c>
      <c r="G39" s="50"/>
      <c r="H39" s="50"/>
      <c r="I39" s="50"/>
      <c r="J39" s="50"/>
      <c r="K39" s="50"/>
      <c r="L39" s="51" t="s">
        <v>312</v>
      </c>
      <c r="M39" s="49" t="s">
        <v>315</v>
      </c>
      <c r="N39" s="50">
        <v>9</v>
      </c>
      <c r="O39" s="50">
        <v>0</v>
      </c>
      <c r="P39" s="50">
        <v>0</v>
      </c>
      <c r="Q39" s="50">
        <v>0</v>
      </c>
    </row>
    <row r="40" spans="1:17" ht="45" customHeight="1" x14ac:dyDescent="0.25">
      <c r="A40" s="53" t="s">
        <v>294</v>
      </c>
      <c r="B40" s="50"/>
      <c r="C40" s="50"/>
      <c r="D40" s="50"/>
      <c r="E40" s="50"/>
      <c r="F40" s="50"/>
      <c r="G40" s="50"/>
      <c r="H40" s="50"/>
      <c r="I40" s="50"/>
      <c r="J40" s="50"/>
      <c r="K40" s="50"/>
      <c r="L40" s="51" t="s">
        <v>295</v>
      </c>
      <c r="M40" s="52" t="s">
        <v>290</v>
      </c>
      <c r="N40" s="50">
        <v>1</v>
      </c>
      <c r="O40" s="50">
        <v>0</v>
      </c>
      <c r="P40" s="50">
        <v>0</v>
      </c>
      <c r="Q40" s="50">
        <v>0</v>
      </c>
    </row>
    <row r="41" spans="1:17" ht="45" customHeight="1" x14ac:dyDescent="0.25">
      <c r="A41" s="53" t="s">
        <v>222</v>
      </c>
      <c r="B41" s="50"/>
      <c r="C41" s="50">
        <v>1</v>
      </c>
      <c r="D41" s="50"/>
      <c r="E41" s="50"/>
      <c r="F41" s="50"/>
      <c r="G41" s="50"/>
      <c r="H41" s="50"/>
      <c r="I41" s="50"/>
      <c r="J41" s="50"/>
      <c r="K41" s="50"/>
      <c r="L41" s="54" t="s">
        <v>284</v>
      </c>
      <c r="M41" s="47" t="s">
        <v>205</v>
      </c>
      <c r="N41" s="50">
        <v>23</v>
      </c>
      <c r="O41" s="50">
        <v>0</v>
      </c>
      <c r="P41" s="50">
        <v>0</v>
      </c>
      <c r="Q41" s="50">
        <v>0</v>
      </c>
    </row>
    <row r="42" spans="1:17" ht="45" customHeight="1" x14ac:dyDescent="0.25">
      <c r="A42" s="50" t="s">
        <v>222</v>
      </c>
      <c r="B42" s="50">
        <v>1</v>
      </c>
      <c r="C42" s="50"/>
      <c r="D42" s="50"/>
      <c r="E42" s="50"/>
      <c r="F42" s="50"/>
      <c r="G42" s="50"/>
      <c r="H42" s="50"/>
      <c r="I42" s="50"/>
      <c r="J42" s="50"/>
      <c r="K42" s="50"/>
      <c r="L42" s="51" t="s">
        <v>223</v>
      </c>
      <c r="M42" s="49" t="s">
        <v>203</v>
      </c>
      <c r="N42" s="3">
        <v>45</v>
      </c>
      <c r="O42" s="3">
        <v>0</v>
      </c>
      <c r="P42" s="3">
        <v>0</v>
      </c>
      <c r="Q42" s="3">
        <v>3</v>
      </c>
    </row>
    <row r="43" spans="1:17" ht="45" customHeight="1" x14ac:dyDescent="0.25">
      <c r="A43" s="50" t="s">
        <v>222</v>
      </c>
      <c r="B43" s="50"/>
      <c r="C43" s="50"/>
      <c r="D43" s="50"/>
      <c r="E43" s="50"/>
      <c r="F43" s="50">
        <v>1</v>
      </c>
      <c r="G43" s="50"/>
      <c r="H43" s="50"/>
      <c r="I43" s="50"/>
      <c r="J43" s="50"/>
      <c r="K43" s="50"/>
      <c r="L43" s="51" t="s">
        <v>430</v>
      </c>
      <c r="M43" s="49" t="s">
        <v>224</v>
      </c>
      <c r="N43" s="50">
        <v>14</v>
      </c>
      <c r="O43" s="50">
        <v>0</v>
      </c>
      <c r="P43" s="50">
        <v>0</v>
      </c>
      <c r="Q43" s="50">
        <v>0</v>
      </c>
    </row>
    <row r="44" spans="1:17" ht="45" customHeight="1" x14ac:dyDescent="0.25">
      <c r="A44" s="50" t="s">
        <v>289</v>
      </c>
      <c r="B44" s="50"/>
      <c r="C44" s="50"/>
      <c r="D44" s="50"/>
      <c r="E44" s="50"/>
      <c r="F44" s="50"/>
      <c r="G44" s="50"/>
      <c r="H44" s="50"/>
      <c r="I44" s="50"/>
      <c r="J44" s="50"/>
      <c r="K44" s="50"/>
      <c r="L44" s="51" t="s">
        <v>288</v>
      </c>
      <c r="M44" s="52" t="s">
        <v>290</v>
      </c>
      <c r="N44" s="50">
        <v>5</v>
      </c>
      <c r="O44" s="50">
        <v>0</v>
      </c>
      <c r="P44" s="50">
        <v>0</v>
      </c>
      <c r="Q44" s="50">
        <v>0</v>
      </c>
    </row>
    <row r="45" spans="1:17" ht="45" customHeight="1" x14ac:dyDescent="0.25">
      <c r="A45" s="50" t="s">
        <v>289</v>
      </c>
      <c r="B45" s="50"/>
      <c r="C45" s="50"/>
      <c r="D45" s="50"/>
      <c r="E45" s="50"/>
      <c r="F45" s="50">
        <v>1</v>
      </c>
      <c r="G45" s="50"/>
      <c r="H45" s="50"/>
      <c r="I45" s="50"/>
      <c r="J45" s="50"/>
      <c r="K45" s="50"/>
      <c r="L45" s="51" t="s">
        <v>939</v>
      </c>
      <c r="M45" s="49" t="s">
        <v>940</v>
      </c>
      <c r="N45" s="50">
        <v>8</v>
      </c>
      <c r="O45" s="50">
        <v>0</v>
      </c>
      <c r="P45" s="50">
        <v>0</v>
      </c>
      <c r="Q45" s="50">
        <v>0</v>
      </c>
    </row>
    <row r="46" spans="1:17" ht="45" customHeight="1" x14ac:dyDescent="0.25">
      <c r="A46" s="50" t="s">
        <v>314</v>
      </c>
      <c r="B46" s="50"/>
      <c r="C46" s="50"/>
      <c r="D46" s="50"/>
      <c r="E46" s="50"/>
      <c r="F46" s="50">
        <v>1</v>
      </c>
      <c r="G46" s="50"/>
      <c r="H46" s="50"/>
      <c r="I46" s="50"/>
      <c r="J46" s="50"/>
      <c r="K46" s="50"/>
      <c r="L46" s="51" t="s">
        <v>312</v>
      </c>
      <c r="M46" s="49" t="s">
        <v>315</v>
      </c>
      <c r="N46" s="50">
        <v>6</v>
      </c>
      <c r="O46" s="50">
        <v>0</v>
      </c>
      <c r="P46" s="50">
        <v>0</v>
      </c>
      <c r="Q46" s="50">
        <v>0</v>
      </c>
    </row>
    <row r="47" spans="1:17" ht="45" customHeight="1" x14ac:dyDescent="0.25">
      <c r="A47" s="50" t="s">
        <v>225</v>
      </c>
      <c r="B47" s="50"/>
      <c r="C47" s="50"/>
      <c r="D47" s="50"/>
      <c r="E47" s="50"/>
      <c r="F47" s="50"/>
      <c r="G47" s="50"/>
      <c r="H47" s="50"/>
      <c r="I47" s="50"/>
      <c r="J47" s="50"/>
      <c r="K47" s="50"/>
      <c r="L47" s="51" t="s">
        <v>295</v>
      </c>
      <c r="M47" s="52" t="s">
        <v>290</v>
      </c>
      <c r="N47" s="50">
        <v>2</v>
      </c>
      <c r="O47" s="50">
        <v>0</v>
      </c>
      <c r="P47" s="50">
        <v>0</v>
      </c>
      <c r="Q47" s="50">
        <v>0</v>
      </c>
    </row>
    <row r="48" spans="1:17" ht="45" customHeight="1" x14ac:dyDescent="0.25">
      <c r="A48" s="50" t="s">
        <v>225</v>
      </c>
      <c r="B48" s="50"/>
      <c r="C48" s="50"/>
      <c r="D48" s="50"/>
      <c r="E48" s="50"/>
      <c r="F48" s="50"/>
      <c r="G48" s="50"/>
      <c r="H48" s="50"/>
      <c r="I48" s="50"/>
      <c r="J48" s="50"/>
      <c r="K48" s="50">
        <v>1</v>
      </c>
      <c r="L48" s="51" t="s">
        <v>226</v>
      </c>
      <c r="M48" s="49" t="s">
        <v>227</v>
      </c>
      <c r="N48" s="3">
        <v>5</v>
      </c>
      <c r="O48" s="3">
        <v>0</v>
      </c>
      <c r="P48" s="3">
        <v>0</v>
      </c>
      <c r="Q48" s="3">
        <v>0</v>
      </c>
    </row>
    <row r="49" spans="1:17" ht="45" customHeight="1" x14ac:dyDescent="0.25">
      <c r="A49" s="50" t="s">
        <v>228</v>
      </c>
      <c r="B49" s="50"/>
      <c r="C49" s="50"/>
      <c r="D49" s="50"/>
      <c r="E49" s="50"/>
      <c r="F49" s="50"/>
      <c r="G49" s="50">
        <v>1</v>
      </c>
      <c r="H49" s="50"/>
      <c r="I49" s="50"/>
      <c r="J49" s="50"/>
      <c r="K49" s="50"/>
      <c r="L49" s="51" t="s">
        <v>265</v>
      </c>
      <c r="M49" s="47" t="s">
        <v>205</v>
      </c>
      <c r="N49" s="3">
        <v>21</v>
      </c>
      <c r="O49" s="3">
        <v>1</v>
      </c>
      <c r="P49" s="3">
        <v>2</v>
      </c>
      <c r="Q49" s="3">
        <v>0</v>
      </c>
    </row>
    <row r="50" spans="1:17" ht="45" customHeight="1" x14ac:dyDescent="0.25">
      <c r="A50" s="50" t="s">
        <v>291</v>
      </c>
      <c r="B50" s="50"/>
      <c r="C50" s="50"/>
      <c r="D50" s="50"/>
      <c r="E50" s="50"/>
      <c r="F50" s="50"/>
      <c r="G50" s="50"/>
      <c r="H50" s="50"/>
      <c r="I50" s="50"/>
      <c r="J50" s="50"/>
      <c r="K50" s="50"/>
      <c r="L50" s="51" t="s">
        <v>288</v>
      </c>
      <c r="M50" s="52" t="s">
        <v>290</v>
      </c>
      <c r="N50" s="3">
        <v>3</v>
      </c>
      <c r="O50" s="3">
        <v>0</v>
      </c>
      <c r="P50" s="3">
        <v>0</v>
      </c>
      <c r="Q50" s="3">
        <v>0</v>
      </c>
    </row>
    <row r="51" spans="1:17" ht="45" customHeight="1" x14ac:dyDescent="0.25">
      <c r="A51" s="50" t="s">
        <v>291</v>
      </c>
      <c r="B51" s="50"/>
      <c r="C51" s="50"/>
      <c r="D51" s="50"/>
      <c r="E51" s="50"/>
      <c r="F51" s="50">
        <v>1</v>
      </c>
      <c r="G51" s="50"/>
      <c r="H51" s="50"/>
      <c r="I51" s="50"/>
      <c r="J51" s="50"/>
      <c r="K51" s="50"/>
      <c r="L51" s="51" t="s">
        <v>994</v>
      </c>
      <c r="M51" s="49" t="s">
        <v>940</v>
      </c>
      <c r="N51" s="3">
        <v>9</v>
      </c>
      <c r="O51" s="3">
        <v>0</v>
      </c>
      <c r="P51" s="3">
        <v>0</v>
      </c>
      <c r="Q51" s="3">
        <v>0</v>
      </c>
    </row>
    <row r="52" spans="1:17" ht="45" customHeight="1" x14ac:dyDescent="0.25">
      <c r="A52" s="50" t="s">
        <v>230</v>
      </c>
      <c r="B52" s="50"/>
      <c r="C52" s="50"/>
      <c r="D52" s="50"/>
      <c r="E52" s="50"/>
      <c r="F52" s="50"/>
      <c r="G52" s="50"/>
      <c r="H52" s="50"/>
      <c r="I52" s="50"/>
      <c r="J52" s="50"/>
      <c r="K52" s="50">
        <v>1</v>
      </c>
      <c r="L52" s="51" t="s">
        <v>229</v>
      </c>
      <c r="M52" s="49" t="s">
        <v>227</v>
      </c>
      <c r="N52" s="57">
        <v>91</v>
      </c>
      <c r="O52" s="57">
        <v>14</v>
      </c>
      <c r="P52" s="57">
        <v>0</v>
      </c>
      <c r="Q52" s="57">
        <v>2</v>
      </c>
    </row>
    <row r="53" spans="1:17" ht="45" customHeight="1" x14ac:dyDescent="0.25">
      <c r="A53" s="50" t="s">
        <v>298</v>
      </c>
      <c r="B53" s="50"/>
      <c r="C53" s="50"/>
      <c r="D53" s="50"/>
      <c r="E53" s="50"/>
      <c r="F53" s="50"/>
      <c r="G53" s="50"/>
      <c r="H53" s="50"/>
      <c r="I53" s="50"/>
      <c r="J53" s="50"/>
      <c r="K53" s="50"/>
      <c r="L53" s="51" t="s">
        <v>295</v>
      </c>
      <c r="M53" s="52" t="s">
        <v>290</v>
      </c>
      <c r="N53" s="57">
        <v>5</v>
      </c>
      <c r="O53" s="57">
        <v>0</v>
      </c>
      <c r="P53" s="57">
        <v>0</v>
      </c>
      <c r="Q53" s="57">
        <v>0</v>
      </c>
    </row>
    <row r="54" spans="1:17" ht="45" customHeight="1" x14ac:dyDescent="0.25">
      <c r="A54" s="50" t="s">
        <v>231</v>
      </c>
      <c r="B54" s="50">
        <v>1</v>
      </c>
      <c r="C54" s="50"/>
      <c r="D54" s="50"/>
      <c r="E54" s="50"/>
      <c r="F54" s="50"/>
      <c r="G54" s="50"/>
      <c r="H54" s="50"/>
      <c r="I54" s="50"/>
      <c r="J54" s="50"/>
      <c r="K54" s="50"/>
      <c r="L54" s="97" t="s">
        <v>235</v>
      </c>
      <c r="M54" s="49" t="s">
        <v>203</v>
      </c>
      <c r="N54" s="3">
        <v>41</v>
      </c>
      <c r="O54" s="3">
        <v>0</v>
      </c>
      <c r="P54" s="3">
        <v>0</v>
      </c>
      <c r="Q54" s="3">
        <v>0</v>
      </c>
    </row>
    <row r="55" spans="1:17" ht="45" customHeight="1" x14ac:dyDescent="0.25">
      <c r="A55" s="50" t="s">
        <v>231</v>
      </c>
      <c r="B55" s="50"/>
      <c r="C55" s="50"/>
      <c r="D55" s="50"/>
      <c r="E55" s="50"/>
      <c r="F55" s="50">
        <v>1</v>
      </c>
      <c r="G55" s="50"/>
      <c r="H55" s="50"/>
      <c r="I55" s="50"/>
      <c r="J55" s="50"/>
      <c r="K55" s="50"/>
      <c r="L55" s="55" t="s">
        <v>234</v>
      </c>
      <c r="M55" s="47" t="s">
        <v>233</v>
      </c>
      <c r="N55" s="50">
        <v>13</v>
      </c>
      <c r="O55" s="50">
        <v>0</v>
      </c>
      <c r="P55" s="50">
        <v>0</v>
      </c>
      <c r="Q55" s="50">
        <v>0</v>
      </c>
    </row>
    <row r="56" spans="1:17" ht="45" customHeight="1" x14ac:dyDescent="0.25">
      <c r="A56" s="50" t="s">
        <v>292</v>
      </c>
      <c r="B56" s="50"/>
      <c r="C56" s="50"/>
      <c r="D56" s="50"/>
      <c r="E56" s="50"/>
      <c r="F56" s="50"/>
      <c r="G56" s="50"/>
      <c r="H56" s="50"/>
      <c r="I56" s="50"/>
      <c r="J56" s="50"/>
      <c r="K56" s="50"/>
      <c r="L56" s="51" t="s">
        <v>288</v>
      </c>
      <c r="M56" s="52" t="s">
        <v>290</v>
      </c>
      <c r="N56" s="50">
        <v>2</v>
      </c>
      <c r="O56" s="50">
        <v>0</v>
      </c>
      <c r="P56" s="50">
        <v>0</v>
      </c>
      <c r="Q56" s="50">
        <v>0</v>
      </c>
    </row>
    <row r="57" spans="1:17" ht="45" customHeight="1" x14ac:dyDescent="0.25">
      <c r="A57" s="50" t="s">
        <v>232</v>
      </c>
      <c r="B57" s="50"/>
      <c r="C57" s="50"/>
      <c r="D57" s="50"/>
      <c r="E57" s="50"/>
      <c r="F57" s="50"/>
      <c r="G57" s="50">
        <v>1</v>
      </c>
      <c r="H57" s="50"/>
      <c r="I57" s="50"/>
      <c r="J57" s="50"/>
      <c r="K57" s="50"/>
      <c r="L57" s="51" t="s">
        <v>266</v>
      </c>
      <c r="M57" s="47" t="s">
        <v>205</v>
      </c>
      <c r="N57" s="3">
        <v>26</v>
      </c>
      <c r="O57" s="3">
        <v>1</v>
      </c>
      <c r="P57" s="3">
        <v>1</v>
      </c>
      <c r="Q57" s="3">
        <v>0</v>
      </c>
    </row>
    <row r="58" spans="1:17" ht="45" customHeight="1" x14ac:dyDescent="0.25">
      <c r="A58" s="50" t="s">
        <v>236</v>
      </c>
      <c r="B58" s="50"/>
      <c r="C58" s="50"/>
      <c r="D58" s="50"/>
      <c r="E58" s="50"/>
      <c r="F58" s="50"/>
      <c r="G58" s="50"/>
      <c r="H58" s="50"/>
      <c r="I58" s="50"/>
      <c r="J58" s="50"/>
      <c r="K58" s="50"/>
      <c r="L58" s="51" t="s">
        <v>288</v>
      </c>
      <c r="M58" s="52" t="s">
        <v>290</v>
      </c>
      <c r="N58" s="3">
        <v>13</v>
      </c>
      <c r="O58" s="3">
        <v>0</v>
      </c>
      <c r="P58" s="3">
        <v>0</v>
      </c>
      <c r="Q58" s="3">
        <v>0</v>
      </c>
    </row>
    <row r="59" spans="1:17" ht="45" customHeight="1" x14ac:dyDescent="0.25">
      <c r="A59" s="50" t="s">
        <v>236</v>
      </c>
      <c r="B59" s="50"/>
      <c r="C59" s="50"/>
      <c r="D59" s="50"/>
      <c r="E59" s="50"/>
      <c r="F59" s="50"/>
      <c r="G59" s="50"/>
      <c r="H59" s="50"/>
      <c r="I59" s="50"/>
      <c r="J59" s="50"/>
      <c r="K59" s="50">
        <v>1</v>
      </c>
      <c r="L59" s="51" t="s">
        <v>237</v>
      </c>
      <c r="M59" s="49" t="s">
        <v>238</v>
      </c>
      <c r="N59" s="56">
        <v>17</v>
      </c>
      <c r="O59" s="56">
        <v>0</v>
      </c>
      <c r="P59" s="57">
        <v>0</v>
      </c>
      <c r="Q59" s="56">
        <v>0</v>
      </c>
    </row>
    <row r="60" spans="1:17" ht="45" customHeight="1" x14ac:dyDescent="0.25">
      <c r="A60" s="50" t="s">
        <v>240</v>
      </c>
      <c r="B60" s="50"/>
      <c r="C60" s="50"/>
      <c r="D60" s="50">
        <v>1</v>
      </c>
      <c r="E60" s="50"/>
      <c r="F60" s="50"/>
      <c r="G60" s="50"/>
      <c r="H60" s="50"/>
      <c r="I60" s="50"/>
      <c r="J60" s="50"/>
      <c r="K60" s="50"/>
      <c r="L60" s="51" t="s">
        <v>317</v>
      </c>
      <c r="M60" s="49" t="s">
        <v>253</v>
      </c>
      <c r="N60" s="57">
        <v>50</v>
      </c>
      <c r="O60" s="57">
        <v>9</v>
      </c>
      <c r="P60" s="57">
        <v>2</v>
      </c>
      <c r="Q60" s="57">
        <v>13</v>
      </c>
    </row>
    <row r="61" spans="1:17" ht="45" customHeight="1" x14ac:dyDescent="0.25">
      <c r="A61" s="50" t="s">
        <v>241</v>
      </c>
      <c r="B61" s="50"/>
      <c r="C61" s="50"/>
      <c r="D61" s="50"/>
      <c r="E61" s="50"/>
      <c r="F61" s="50">
        <v>1</v>
      </c>
      <c r="G61" s="50"/>
      <c r="H61" s="50"/>
      <c r="I61" s="50"/>
      <c r="J61" s="50"/>
      <c r="K61" s="50"/>
      <c r="L61" s="51" t="s">
        <v>243</v>
      </c>
      <c r="M61" s="49" t="s">
        <v>242</v>
      </c>
      <c r="N61" s="57">
        <v>10</v>
      </c>
      <c r="O61" s="57">
        <v>0</v>
      </c>
      <c r="P61" s="57">
        <v>0</v>
      </c>
      <c r="Q61" s="57">
        <v>0</v>
      </c>
    </row>
    <row r="62" spans="1:17" ht="45" customHeight="1" x14ac:dyDescent="0.25">
      <c r="A62" s="50" t="s">
        <v>239</v>
      </c>
      <c r="B62" s="50">
        <v>1</v>
      </c>
      <c r="C62" s="50"/>
      <c r="D62" s="50"/>
      <c r="E62" s="50"/>
      <c r="F62" s="50"/>
      <c r="G62" s="50"/>
      <c r="H62" s="50"/>
      <c r="I62" s="50"/>
      <c r="J62" s="50"/>
      <c r="K62" s="50"/>
      <c r="L62" s="51" t="s">
        <v>260</v>
      </c>
      <c r="M62" s="49" t="s">
        <v>254</v>
      </c>
      <c r="N62" s="3">
        <v>47</v>
      </c>
      <c r="O62" s="3">
        <v>0</v>
      </c>
      <c r="P62" s="3">
        <v>1</v>
      </c>
      <c r="Q62" s="3">
        <v>3</v>
      </c>
    </row>
    <row r="63" spans="1:17" ht="45" customHeight="1" x14ac:dyDescent="0.25">
      <c r="A63" s="50" t="s">
        <v>239</v>
      </c>
      <c r="B63" s="50"/>
      <c r="C63" s="50"/>
      <c r="D63" s="50"/>
      <c r="E63" s="50"/>
      <c r="F63" s="50">
        <v>1</v>
      </c>
      <c r="G63" s="50"/>
      <c r="H63" s="50"/>
      <c r="I63" s="50"/>
      <c r="J63" s="50"/>
      <c r="K63" s="50"/>
      <c r="L63" s="51" t="s">
        <v>244</v>
      </c>
      <c r="M63" s="49" t="s">
        <v>245</v>
      </c>
      <c r="N63" s="3">
        <v>11</v>
      </c>
      <c r="O63" s="3">
        <v>0</v>
      </c>
      <c r="P63" s="3">
        <v>0</v>
      </c>
      <c r="Q63" s="3">
        <v>0</v>
      </c>
    </row>
    <row r="64" spans="1:17" ht="45" customHeight="1" x14ac:dyDescent="0.25">
      <c r="A64" s="50" t="s">
        <v>246</v>
      </c>
      <c r="B64" s="50"/>
      <c r="C64" s="50"/>
      <c r="D64" s="50"/>
      <c r="E64" s="50"/>
      <c r="F64" s="50"/>
      <c r="G64" s="50"/>
      <c r="H64" s="50"/>
      <c r="I64" s="50"/>
      <c r="J64" s="50"/>
      <c r="K64" s="50"/>
      <c r="L64" s="51" t="s">
        <v>288</v>
      </c>
      <c r="M64" s="52" t="s">
        <v>290</v>
      </c>
      <c r="N64" s="3">
        <v>3</v>
      </c>
      <c r="O64" s="3">
        <v>0</v>
      </c>
      <c r="P64" s="3">
        <v>0</v>
      </c>
      <c r="Q64" s="3">
        <v>0</v>
      </c>
    </row>
    <row r="65" spans="1:17" ht="45" customHeight="1" x14ac:dyDescent="0.25">
      <c r="A65" s="50" t="s">
        <v>246</v>
      </c>
      <c r="B65" s="50"/>
      <c r="C65" s="50"/>
      <c r="D65" s="50"/>
      <c r="E65" s="50"/>
      <c r="F65" s="50"/>
      <c r="G65" s="50"/>
      <c r="H65" s="50"/>
      <c r="I65" s="50"/>
      <c r="J65" s="50"/>
      <c r="K65" s="50">
        <v>1</v>
      </c>
      <c r="L65" s="51" t="s">
        <v>247</v>
      </c>
      <c r="M65" s="49" t="s">
        <v>252</v>
      </c>
      <c r="N65" s="50">
        <v>8</v>
      </c>
      <c r="O65" s="50">
        <v>1</v>
      </c>
      <c r="P65" s="50">
        <v>0</v>
      </c>
      <c r="Q65" s="50">
        <v>0</v>
      </c>
    </row>
    <row r="66" spans="1:17" ht="45" customHeight="1" x14ac:dyDescent="0.25">
      <c r="A66" s="50" t="s">
        <v>267</v>
      </c>
      <c r="B66" s="50"/>
      <c r="C66" s="50"/>
      <c r="D66" s="50"/>
      <c r="E66" s="50"/>
      <c r="F66" s="50"/>
      <c r="G66" s="50">
        <v>1</v>
      </c>
      <c r="H66" s="50"/>
      <c r="I66" s="50"/>
      <c r="J66" s="50"/>
      <c r="K66" s="50"/>
      <c r="L66" s="51" t="s">
        <v>268</v>
      </c>
      <c r="M66" s="47" t="s">
        <v>205</v>
      </c>
      <c r="N66" s="50">
        <v>26</v>
      </c>
      <c r="O66" s="50">
        <v>1</v>
      </c>
      <c r="P66" s="50">
        <v>1</v>
      </c>
      <c r="Q66" s="50">
        <v>0</v>
      </c>
    </row>
    <row r="67" spans="1:17" ht="45" customHeight="1" x14ac:dyDescent="0.25">
      <c r="A67" s="50" t="s">
        <v>248</v>
      </c>
      <c r="B67" s="50"/>
      <c r="C67" s="50"/>
      <c r="D67" s="50"/>
      <c r="E67" s="50">
        <v>1</v>
      </c>
      <c r="F67" s="50"/>
      <c r="G67" s="50"/>
      <c r="H67" s="50"/>
      <c r="I67" s="50"/>
      <c r="J67" s="50">
        <v>1</v>
      </c>
      <c r="K67" s="50"/>
      <c r="L67" s="51" t="s">
        <v>249</v>
      </c>
      <c r="M67" s="49" t="s">
        <v>251</v>
      </c>
      <c r="N67" s="50">
        <v>62</v>
      </c>
      <c r="O67" s="50">
        <v>5</v>
      </c>
      <c r="P67" s="50">
        <v>1</v>
      </c>
      <c r="Q67" s="50">
        <v>0</v>
      </c>
    </row>
    <row r="68" spans="1:17" ht="45" customHeight="1" x14ac:dyDescent="0.25">
      <c r="A68" s="50" t="s">
        <v>250</v>
      </c>
      <c r="B68" s="50"/>
      <c r="C68" s="50"/>
      <c r="D68" s="50"/>
      <c r="E68" s="50"/>
      <c r="F68" s="50"/>
      <c r="G68" s="50">
        <v>1</v>
      </c>
      <c r="H68" s="50"/>
      <c r="I68" s="50"/>
      <c r="J68" s="50"/>
      <c r="K68" s="50"/>
      <c r="L68" s="51" t="s">
        <v>261</v>
      </c>
      <c r="M68" s="47" t="s">
        <v>258</v>
      </c>
      <c r="N68" s="50">
        <v>6</v>
      </c>
      <c r="O68" s="50">
        <v>0</v>
      </c>
      <c r="P68" s="50">
        <v>0</v>
      </c>
      <c r="Q68" s="50">
        <v>0</v>
      </c>
    </row>
    <row r="69" spans="1:17" ht="45" customHeight="1" x14ac:dyDescent="0.25">
      <c r="A69" s="50" t="s">
        <v>250</v>
      </c>
      <c r="B69" s="50">
        <v>1</v>
      </c>
      <c r="C69" s="50"/>
      <c r="D69" s="50"/>
      <c r="E69" s="50"/>
      <c r="F69" s="50"/>
      <c r="G69" s="50"/>
      <c r="H69" s="50"/>
      <c r="I69" s="50"/>
      <c r="J69" s="50"/>
      <c r="K69" s="50"/>
      <c r="L69" s="51" t="s">
        <v>255</v>
      </c>
      <c r="M69" s="49" t="s">
        <v>254</v>
      </c>
      <c r="N69" s="3">
        <v>38</v>
      </c>
      <c r="O69" s="3">
        <v>0</v>
      </c>
      <c r="P69" s="3">
        <v>0</v>
      </c>
      <c r="Q69" s="3">
        <v>0</v>
      </c>
    </row>
    <row r="70" spans="1:17" ht="45" customHeight="1" x14ac:dyDescent="0.25">
      <c r="A70" s="50" t="s">
        <v>250</v>
      </c>
      <c r="B70" s="50"/>
      <c r="C70" s="50"/>
      <c r="D70" s="50"/>
      <c r="E70" s="50"/>
      <c r="F70" s="50">
        <v>1</v>
      </c>
      <c r="G70" s="50"/>
      <c r="H70" s="50"/>
      <c r="I70" s="50"/>
      <c r="J70" s="50"/>
      <c r="K70" s="50"/>
      <c r="L70" s="51" t="s">
        <v>256</v>
      </c>
      <c r="M70" s="49" t="s">
        <v>257</v>
      </c>
      <c r="N70" s="50">
        <v>25</v>
      </c>
      <c r="O70" s="50">
        <v>0</v>
      </c>
      <c r="P70" s="50">
        <v>0</v>
      </c>
      <c r="Q70" s="50">
        <v>0</v>
      </c>
    </row>
    <row r="71" spans="1:17" ht="45" customHeight="1" x14ac:dyDescent="0.25">
      <c r="A71" s="50" t="s">
        <v>293</v>
      </c>
      <c r="B71" s="50"/>
      <c r="C71" s="50"/>
      <c r="D71" s="50"/>
      <c r="E71" s="50"/>
      <c r="F71" s="50"/>
      <c r="G71" s="50"/>
      <c r="H71" s="50">
        <v>1</v>
      </c>
      <c r="I71" s="50"/>
      <c r="J71" s="50"/>
      <c r="K71" s="50"/>
      <c r="L71" s="51" t="s">
        <v>960</v>
      </c>
      <c r="M71" s="61" t="s">
        <v>944</v>
      </c>
      <c r="N71" s="50">
        <v>2</v>
      </c>
      <c r="O71" s="50">
        <v>0</v>
      </c>
      <c r="P71" s="50">
        <v>2</v>
      </c>
      <c r="Q71" s="50">
        <v>12</v>
      </c>
    </row>
    <row r="72" spans="1:17" ht="45" customHeight="1" x14ac:dyDescent="0.25">
      <c r="A72" s="50" t="s">
        <v>293</v>
      </c>
      <c r="B72" s="50"/>
      <c r="C72" s="50"/>
      <c r="D72" s="50"/>
      <c r="E72" s="50"/>
      <c r="F72" s="50"/>
      <c r="G72" s="50"/>
      <c r="H72" s="50"/>
      <c r="I72" s="50"/>
      <c r="J72" s="50"/>
      <c r="K72" s="50"/>
      <c r="L72" s="51" t="s">
        <v>288</v>
      </c>
      <c r="M72" s="52" t="s">
        <v>290</v>
      </c>
      <c r="N72" s="50">
        <v>2</v>
      </c>
      <c r="O72" s="50">
        <v>0</v>
      </c>
      <c r="P72" s="50">
        <v>0</v>
      </c>
      <c r="Q72" s="50">
        <v>0</v>
      </c>
    </row>
    <row r="73" spans="1:17" ht="45" customHeight="1" x14ac:dyDescent="0.25">
      <c r="A73" s="50" t="s">
        <v>259</v>
      </c>
      <c r="B73" s="50"/>
      <c r="C73" s="50"/>
      <c r="D73" s="50"/>
      <c r="E73" s="50"/>
      <c r="F73" s="50">
        <v>1</v>
      </c>
      <c r="G73" s="50"/>
      <c r="H73" s="50"/>
      <c r="I73" s="50"/>
      <c r="J73" s="50"/>
      <c r="K73" s="50">
        <v>1</v>
      </c>
      <c r="L73" s="51" t="s">
        <v>318</v>
      </c>
      <c r="M73" s="49" t="s">
        <v>946</v>
      </c>
      <c r="N73" s="50">
        <v>24</v>
      </c>
      <c r="O73" s="50">
        <v>0</v>
      </c>
      <c r="P73" s="50">
        <v>0</v>
      </c>
      <c r="Q73" s="50">
        <v>2</v>
      </c>
    </row>
    <row r="74" spans="1:17" ht="45" customHeight="1" x14ac:dyDescent="0.25">
      <c r="A74" s="50" t="s">
        <v>299</v>
      </c>
      <c r="B74" s="50"/>
      <c r="C74" s="50"/>
      <c r="D74" s="50"/>
      <c r="E74" s="50"/>
      <c r="F74" s="50"/>
      <c r="G74" s="50"/>
      <c r="H74" s="50"/>
      <c r="I74" s="50"/>
      <c r="J74" s="50"/>
      <c r="K74" s="50">
        <v>1</v>
      </c>
      <c r="L74" s="51" t="s">
        <v>300</v>
      </c>
      <c r="M74" s="47" t="s">
        <v>419</v>
      </c>
      <c r="N74" s="50">
        <v>2</v>
      </c>
      <c r="O74" s="50">
        <v>0</v>
      </c>
      <c r="P74" s="50">
        <v>0</v>
      </c>
      <c r="Q74" s="50">
        <v>0</v>
      </c>
    </row>
    <row r="75" spans="1:17" ht="45" customHeight="1" x14ac:dyDescent="0.25">
      <c r="A75" s="50" t="s">
        <v>269</v>
      </c>
      <c r="B75" s="50"/>
      <c r="C75" s="50"/>
      <c r="D75" s="50"/>
      <c r="E75" s="50"/>
      <c r="F75" s="50"/>
      <c r="G75" s="50">
        <v>1</v>
      </c>
      <c r="H75" s="50"/>
      <c r="I75" s="50"/>
      <c r="J75" s="50"/>
      <c r="K75" s="50"/>
      <c r="L75" s="51" t="s">
        <v>270</v>
      </c>
      <c r="M75" s="47" t="s">
        <v>205</v>
      </c>
      <c r="N75" s="50">
        <v>26</v>
      </c>
      <c r="O75" s="50">
        <v>1</v>
      </c>
      <c r="P75" s="50">
        <v>0</v>
      </c>
      <c r="Q75" s="50">
        <v>0</v>
      </c>
    </row>
    <row r="76" spans="1:17" ht="45" customHeight="1" x14ac:dyDescent="0.25">
      <c r="A76" s="50" t="s">
        <v>964</v>
      </c>
      <c r="B76" s="50"/>
      <c r="C76" s="50"/>
      <c r="D76" s="50"/>
      <c r="E76" s="50"/>
      <c r="F76" s="50"/>
      <c r="G76" s="50"/>
      <c r="H76" s="50">
        <v>1</v>
      </c>
      <c r="I76" s="50"/>
      <c r="J76" s="50"/>
      <c r="K76" s="50"/>
      <c r="L76" s="51" t="s">
        <v>965</v>
      </c>
      <c r="M76" s="61" t="s">
        <v>966</v>
      </c>
      <c r="N76" s="50">
        <v>3</v>
      </c>
      <c r="O76" s="50">
        <v>0</v>
      </c>
      <c r="P76" s="50">
        <v>0</v>
      </c>
      <c r="Q76" s="50">
        <v>2</v>
      </c>
    </row>
    <row r="77" spans="1:17" ht="45" customHeight="1" x14ac:dyDescent="0.25">
      <c r="A77" s="50" t="s">
        <v>302</v>
      </c>
      <c r="B77" s="50"/>
      <c r="C77" s="50"/>
      <c r="D77" s="50"/>
      <c r="E77" s="50"/>
      <c r="F77" s="50"/>
      <c r="G77" s="50">
        <v>1</v>
      </c>
      <c r="H77" s="50"/>
      <c r="I77" s="50"/>
      <c r="J77" s="50"/>
      <c r="K77" s="50"/>
      <c r="L77" s="51" t="s">
        <v>303</v>
      </c>
      <c r="M77" s="47" t="s">
        <v>205</v>
      </c>
      <c r="N77" s="50">
        <v>5</v>
      </c>
      <c r="O77" s="50">
        <v>0</v>
      </c>
      <c r="P77" s="50">
        <v>0</v>
      </c>
      <c r="Q77" s="50">
        <v>0</v>
      </c>
    </row>
    <row r="78" spans="1:17" ht="45" customHeight="1" x14ac:dyDescent="0.25">
      <c r="A78" s="50" t="s">
        <v>301</v>
      </c>
      <c r="B78" s="50"/>
      <c r="C78" s="50">
        <v>1</v>
      </c>
      <c r="D78" s="50"/>
      <c r="E78" s="50"/>
      <c r="F78" s="50"/>
      <c r="G78" s="50"/>
      <c r="H78" s="50"/>
      <c r="I78" s="50"/>
      <c r="J78" s="50"/>
      <c r="K78" s="50"/>
      <c r="L78" s="51" t="s">
        <v>304</v>
      </c>
      <c r="M78" s="49" t="s">
        <v>254</v>
      </c>
      <c r="N78" s="50">
        <v>67</v>
      </c>
      <c r="O78" s="50">
        <v>1</v>
      </c>
      <c r="P78" s="50">
        <v>1</v>
      </c>
      <c r="Q78" s="50">
        <v>0</v>
      </c>
    </row>
    <row r="79" spans="1:17" ht="45" customHeight="1" x14ac:dyDescent="0.25">
      <c r="A79" s="50" t="s">
        <v>307</v>
      </c>
      <c r="B79" s="50"/>
      <c r="C79" s="50"/>
      <c r="D79" s="50"/>
      <c r="E79" s="50"/>
      <c r="F79" s="50"/>
      <c r="G79" s="50">
        <v>1</v>
      </c>
      <c r="H79" s="50"/>
      <c r="I79" s="50"/>
      <c r="J79" s="50"/>
      <c r="K79" s="50"/>
      <c r="L79" s="51" t="s">
        <v>309</v>
      </c>
      <c r="M79" s="47" t="s">
        <v>258</v>
      </c>
      <c r="N79" s="50">
        <v>7</v>
      </c>
      <c r="O79" s="50">
        <v>0</v>
      </c>
      <c r="P79" s="50">
        <v>0</v>
      </c>
      <c r="Q79" s="50">
        <v>0</v>
      </c>
    </row>
    <row r="80" spans="1:17" ht="45" customHeight="1" x14ac:dyDescent="0.25">
      <c r="A80" s="50" t="s">
        <v>307</v>
      </c>
      <c r="B80" s="50"/>
      <c r="C80" s="50"/>
      <c r="D80" s="50"/>
      <c r="E80" s="50"/>
      <c r="F80" s="50">
        <v>1</v>
      </c>
      <c r="G80" s="50"/>
      <c r="H80" s="50"/>
      <c r="I80" s="50"/>
      <c r="J80" s="50"/>
      <c r="K80" s="50"/>
      <c r="L80" s="51" t="s">
        <v>980</v>
      </c>
      <c r="M80" s="61" t="s">
        <v>981</v>
      </c>
      <c r="N80" s="50">
        <v>42</v>
      </c>
      <c r="O80" s="50">
        <v>0</v>
      </c>
      <c r="P80" s="50">
        <v>0</v>
      </c>
      <c r="Q80" s="50">
        <v>0</v>
      </c>
    </row>
    <row r="81" spans="1:17" ht="45" customHeight="1" x14ac:dyDescent="0.25">
      <c r="A81" s="50" t="s">
        <v>308</v>
      </c>
      <c r="B81" s="50"/>
      <c r="C81" s="50"/>
      <c r="D81" s="50"/>
      <c r="E81" s="50"/>
      <c r="F81" s="50"/>
      <c r="G81" s="50">
        <v>1</v>
      </c>
      <c r="H81" s="50"/>
      <c r="I81" s="50"/>
      <c r="J81" s="50"/>
      <c r="K81" s="50"/>
      <c r="L81" s="51" t="s">
        <v>310</v>
      </c>
      <c r="M81" s="47" t="s">
        <v>258</v>
      </c>
      <c r="N81" s="50">
        <v>8</v>
      </c>
      <c r="O81" s="50">
        <v>0</v>
      </c>
      <c r="P81" s="50">
        <v>0</v>
      </c>
      <c r="Q81" s="50">
        <v>0</v>
      </c>
    </row>
    <row r="82" spans="1:17" ht="45" customHeight="1" x14ac:dyDescent="0.25">
      <c r="A82" s="50" t="s">
        <v>323</v>
      </c>
      <c r="B82" s="50"/>
      <c r="C82" s="50"/>
      <c r="D82" s="50"/>
      <c r="E82" s="50"/>
      <c r="F82" s="50"/>
      <c r="G82" s="50">
        <v>1</v>
      </c>
      <c r="H82" s="50"/>
      <c r="I82" s="50"/>
      <c r="J82" s="50"/>
      <c r="K82" s="50"/>
      <c r="L82" s="51" t="s">
        <v>324</v>
      </c>
      <c r="M82" s="47" t="s">
        <v>258</v>
      </c>
      <c r="N82" s="3">
        <v>28</v>
      </c>
      <c r="O82" s="50">
        <v>0</v>
      </c>
      <c r="P82" s="50">
        <v>0</v>
      </c>
      <c r="Q82" s="50">
        <v>0</v>
      </c>
    </row>
    <row r="83" spans="1:17" ht="45" customHeight="1" x14ac:dyDescent="0.25">
      <c r="A83" s="50" t="s">
        <v>982</v>
      </c>
      <c r="B83" s="50"/>
      <c r="C83" s="50"/>
      <c r="D83" s="50"/>
      <c r="E83" s="50"/>
      <c r="F83" s="50">
        <v>1</v>
      </c>
      <c r="G83" s="50"/>
      <c r="H83" s="50"/>
      <c r="I83" s="50"/>
      <c r="J83" s="50"/>
      <c r="K83" s="50"/>
      <c r="L83" s="51" t="s">
        <v>983</v>
      </c>
      <c r="M83" s="61" t="s">
        <v>984</v>
      </c>
      <c r="N83" s="3">
        <v>78</v>
      </c>
      <c r="O83" s="50">
        <v>0</v>
      </c>
      <c r="P83" s="50">
        <v>0</v>
      </c>
      <c r="Q83" s="50">
        <v>0</v>
      </c>
    </row>
    <row r="84" spans="1:17" ht="45" customHeight="1" x14ac:dyDescent="0.25">
      <c r="A84" s="146" t="s">
        <v>968</v>
      </c>
      <c r="B84" s="50"/>
      <c r="C84" s="50"/>
      <c r="D84" s="50"/>
      <c r="E84" s="50"/>
      <c r="F84" s="50"/>
      <c r="G84" s="50"/>
      <c r="H84" s="50">
        <v>1</v>
      </c>
      <c r="I84" s="50"/>
      <c r="J84" s="50"/>
      <c r="K84" s="50"/>
      <c r="L84" s="51" t="s">
        <v>967</v>
      </c>
      <c r="M84" s="61" t="s">
        <v>944</v>
      </c>
      <c r="N84" s="3">
        <v>2</v>
      </c>
      <c r="O84" s="50">
        <v>0</v>
      </c>
      <c r="P84" s="50">
        <v>1</v>
      </c>
      <c r="Q84" s="50">
        <v>19</v>
      </c>
    </row>
    <row r="85" spans="1:17" ht="45" customHeight="1" x14ac:dyDescent="0.25">
      <c r="A85" s="50" t="s">
        <v>439</v>
      </c>
      <c r="B85" s="50"/>
      <c r="C85" s="50"/>
      <c r="D85" s="50"/>
      <c r="E85" s="50"/>
      <c r="F85" s="50"/>
      <c r="G85" s="50"/>
      <c r="H85" s="50"/>
      <c r="I85" s="50"/>
      <c r="J85" s="50"/>
      <c r="K85" s="50"/>
      <c r="L85" s="51" t="s">
        <v>326</v>
      </c>
      <c r="M85" s="49" t="s">
        <v>440</v>
      </c>
      <c r="N85" s="50">
        <v>16</v>
      </c>
      <c r="O85" s="50">
        <v>1</v>
      </c>
      <c r="P85" s="50">
        <v>1</v>
      </c>
      <c r="Q85" s="50">
        <v>0</v>
      </c>
    </row>
    <row r="86" spans="1:17" ht="45" customHeight="1" x14ac:dyDescent="0.25">
      <c r="A86" s="50" t="s">
        <v>832</v>
      </c>
      <c r="B86" s="50"/>
      <c r="C86" s="50"/>
      <c r="D86" s="50"/>
      <c r="E86" s="50"/>
      <c r="F86" s="50"/>
      <c r="G86" s="50"/>
      <c r="H86" s="50"/>
      <c r="I86" s="50"/>
      <c r="J86" s="50"/>
      <c r="K86" s="50"/>
      <c r="L86" s="51" t="s">
        <v>327</v>
      </c>
      <c r="M86" s="49" t="s">
        <v>441</v>
      </c>
      <c r="N86" s="3">
        <v>21</v>
      </c>
      <c r="O86" s="3">
        <v>2</v>
      </c>
      <c r="P86" s="3">
        <v>1</v>
      </c>
      <c r="Q86" s="3">
        <v>0</v>
      </c>
    </row>
    <row r="87" spans="1:17" ht="45" customHeight="1" x14ac:dyDescent="0.25">
      <c r="A87" s="50" t="s">
        <v>325</v>
      </c>
      <c r="B87" s="50"/>
      <c r="C87" s="50"/>
      <c r="D87" s="50"/>
      <c r="E87" s="50"/>
      <c r="F87" s="50"/>
      <c r="G87" s="50"/>
      <c r="H87" s="50">
        <v>1</v>
      </c>
      <c r="I87" s="50"/>
      <c r="J87" s="50"/>
      <c r="K87" s="50"/>
      <c r="L87" s="51" t="s">
        <v>378</v>
      </c>
      <c r="M87" s="49" t="s">
        <v>956</v>
      </c>
      <c r="N87" s="3">
        <v>3</v>
      </c>
      <c r="O87" s="3">
        <v>0</v>
      </c>
      <c r="P87" s="3">
        <v>1</v>
      </c>
      <c r="Q87" s="3">
        <v>35</v>
      </c>
    </row>
    <row r="88" spans="1:17" ht="45" customHeight="1" x14ac:dyDescent="0.25">
      <c r="A88" s="146" t="s">
        <v>961</v>
      </c>
      <c r="B88" s="50"/>
      <c r="C88" s="50"/>
      <c r="D88" s="50"/>
      <c r="E88" s="50"/>
      <c r="F88" s="50"/>
      <c r="G88" s="50"/>
      <c r="H88" s="50">
        <v>1</v>
      </c>
      <c r="I88" s="50"/>
      <c r="J88" s="50"/>
      <c r="K88" s="50"/>
      <c r="L88" s="51" t="s">
        <v>960</v>
      </c>
      <c r="M88" s="61" t="s">
        <v>944</v>
      </c>
      <c r="N88" s="50">
        <v>2</v>
      </c>
      <c r="O88" s="50">
        <v>0</v>
      </c>
      <c r="P88" s="50">
        <v>2</v>
      </c>
      <c r="Q88" s="50">
        <v>15</v>
      </c>
    </row>
    <row r="89" spans="1:17" ht="45" customHeight="1" x14ac:dyDescent="0.25">
      <c r="A89" s="146" t="s">
        <v>963</v>
      </c>
      <c r="B89" s="50"/>
      <c r="C89" s="50"/>
      <c r="D89" s="50"/>
      <c r="E89" s="50"/>
      <c r="F89" s="50"/>
      <c r="G89" s="50"/>
      <c r="H89" s="50">
        <v>1</v>
      </c>
      <c r="I89" s="50"/>
      <c r="J89" s="50"/>
      <c r="K89" s="50"/>
      <c r="L89" s="51" t="s">
        <v>960</v>
      </c>
      <c r="M89" s="61" t="s">
        <v>962</v>
      </c>
      <c r="N89" s="50">
        <v>2</v>
      </c>
      <c r="O89" s="50">
        <v>0</v>
      </c>
      <c r="P89" s="50">
        <v>2</v>
      </c>
      <c r="Q89" s="50">
        <v>16</v>
      </c>
    </row>
    <row r="90" spans="1:17" ht="45" customHeight="1" x14ac:dyDescent="0.25">
      <c r="A90" s="50" t="s">
        <v>320</v>
      </c>
      <c r="B90" s="50"/>
      <c r="C90" s="50"/>
      <c r="D90" s="50"/>
      <c r="E90" s="50"/>
      <c r="F90" s="50"/>
      <c r="G90" s="50">
        <v>1</v>
      </c>
      <c r="H90" s="50"/>
      <c r="I90" s="50"/>
      <c r="J90" s="50"/>
      <c r="K90" s="50"/>
      <c r="L90" s="51" t="s">
        <v>321</v>
      </c>
      <c r="M90" s="47" t="s">
        <v>205</v>
      </c>
      <c r="N90" s="50">
        <v>6</v>
      </c>
      <c r="O90" s="50">
        <v>0</v>
      </c>
      <c r="P90" s="50">
        <v>0</v>
      </c>
      <c r="Q90" s="50">
        <v>0</v>
      </c>
    </row>
    <row r="91" spans="1:17" ht="45" customHeight="1" x14ac:dyDescent="0.25">
      <c r="A91" s="50" t="s">
        <v>319</v>
      </c>
      <c r="B91" s="50"/>
      <c r="C91" s="50"/>
      <c r="D91" s="50"/>
      <c r="E91" s="50"/>
      <c r="F91" s="50"/>
      <c r="G91" s="50">
        <v>1</v>
      </c>
      <c r="H91" s="50"/>
      <c r="I91" s="50"/>
      <c r="J91" s="50"/>
      <c r="K91" s="50"/>
      <c r="L91" s="51" t="s">
        <v>322</v>
      </c>
      <c r="M91" s="47" t="s">
        <v>205</v>
      </c>
      <c r="N91" s="50">
        <v>22</v>
      </c>
      <c r="O91" s="50">
        <v>0</v>
      </c>
      <c r="P91" s="50">
        <v>0</v>
      </c>
      <c r="Q91" s="50">
        <v>0</v>
      </c>
    </row>
    <row r="92" spans="1:17" ht="45" customHeight="1" x14ac:dyDescent="0.25">
      <c r="A92" s="50" t="s">
        <v>329</v>
      </c>
      <c r="B92" s="50"/>
      <c r="C92" s="50">
        <v>1</v>
      </c>
      <c r="D92" s="50"/>
      <c r="E92" s="50"/>
      <c r="F92" s="50"/>
      <c r="G92" s="50"/>
      <c r="H92" s="50"/>
      <c r="I92" s="50"/>
      <c r="J92" s="50"/>
      <c r="K92" s="50"/>
      <c r="L92" s="51" t="s">
        <v>977</v>
      </c>
      <c r="M92" s="47" t="s">
        <v>432</v>
      </c>
      <c r="N92" s="50">
        <v>63</v>
      </c>
      <c r="O92" s="50">
        <v>1</v>
      </c>
      <c r="P92" s="50">
        <v>0</v>
      </c>
      <c r="Q92" s="50">
        <v>0</v>
      </c>
    </row>
    <row r="93" spans="1:17" ht="45" customHeight="1" x14ac:dyDescent="0.25">
      <c r="A93" s="50" t="s">
        <v>329</v>
      </c>
      <c r="B93" s="50"/>
      <c r="C93" s="50"/>
      <c r="D93" s="50"/>
      <c r="E93" s="50"/>
      <c r="F93" s="50">
        <v>1</v>
      </c>
      <c r="G93" s="50"/>
      <c r="H93" s="50"/>
      <c r="I93" s="50"/>
      <c r="J93" s="50"/>
      <c r="K93" s="50"/>
      <c r="L93" s="51" t="s">
        <v>978</v>
      </c>
      <c r="M93" s="47" t="s">
        <v>979</v>
      </c>
      <c r="N93" s="50">
        <v>13</v>
      </c>
      <c r="O93" s="50">
        <v>0</v>
      </c>
      <c r="P93" s="50">
        <v>0</v>
      </c>
      <c r="Q93" s="50">
        <v>0</v>
      </c>
    </row>
    <row r="94" spans="1:17" ht="45" customHeight="1" x14ac:dyDescent="0.25">
      <c r="A94" s="50" t="s">
        <v>969</v>
      </c>
      <c r="B94" s="50"/>
      <c r="C94" s="50"/>
      <c r="D94" s="50"/>
      <c r="E94" s="50"/>
      <c r="F94" s="50"/>
      <c r="G94" s="50"/>
      <c r="H94" s="50">
        <v>1</v>
      </c>
      <c r="I94" s="50"/>
      <c r="J94" s="50"/>
      <c r="K94" s="50"/>
      <c r="L94" s="51" t="s">
        <v>970</v>
      </c>
      <c r="M94" s="61" t="s">
        <v>944</v>
      </c>
      <c r="N94" s="50">
        <v>2</v>
      </c>
      <c r="O94" s="50">
        <v>0</v>
      </c>
      <c r="P94" s="50">
        <v>1</v>
      </c>
      <c r="Q94" s="50">
        <v>10</v>
      </c>
    </row>
    <row r="95" spans="1:17" ht="45" customHeight="1" x14ac:dyDescent="0.25">
      <c r="A95" s="50" t="s">
        <v>328</v>
      </c>
      <c r="B95" s="50"/>
      <c r="C95" s="50"/>
      <c r="D95" s="50"/>
      <c r="E95" s="50"/>
      <c r="F95" s="50"/>
      <c r="G95" s="50"/>
      <c r="H95" s="50"/>
      <c r="I95" s="50"/>
      <c r="J95" s="50"/>
      <c r="K95" s="50">
        <v>1</v>
      </c>
      <c r="L95" s="51" t="s">
        <v>420</v>
      </c>
      <c r="M95" s="49" t="s">
        <v>442</v>
      </c>
      <c r="N95" s="50">
        <v>23</v>
      </c>
      <c r="O95" s="50">
        <v>0</v>
      </c>
      <c r="P95" s="50">
        <v>0</v>
      </c>
      <c r="Q95" s="50">
        <v>0</v>
      </c>
    </row>
    <row r="96" spans="1:17" ht="45" customHeight="1" x14ac:dyDescent="0.25">
      <c r="A96" s="50" t="s">
        <v>337</v>
      </c>
      <c r="B96" s="50"/>
      <c r="C96" s="50"/>
      <c r="D96" s="50"/>
      <c r="E96" s="50"/>
      <c r="F96" s="50"/>
      <c r="G96" s="50">
        <v>1</v>
      </c>
      <c r="H96" s="50"/>
      <c r="I96" s="50"/>
      <c r="J96" s="50"/>
      <c r="K96" s="50"/>
      <c r="L96" s="51" t="s">
        <v>338</v>
      </c>
      <c r="M96" s="49" t="s">
        <v>205</v>
      </c>
      <c r="N96" s="50">
        <v>7</v>
      </c>
      <c r="O96" s="50">
        <v>0</v>
      </c>
      <c r="P96" s="50">
        <v>0</v>
      </c>
      <c r="Q96" s="50">
        <v>0</v>
      </c>
    </row>
    <row r="97" spans="1:19" ht="45" customHeight="1" x14ac:dyDescent="0.25">
      <c r="A97" s="50" t="s">
        <v>334</v>
      </c>
      <c r="B97" s="50"/>
      <c r="C97" s="50"/>
      <c r="D97" s="50"/>
      <c r="E97" s="50"/>
      <c r="F97" s="50"/>
      <c r="G97" s="50">
        <v>1</v>
      </c>
      <c r="H97" s="50"/>
      <c r="I97" s="50"/>
      <c r="J97" s="50"/>
      <c r="K97" s="50"/>
      <c r="L97" s="51" t="s">
        <v>335</v>
      </c>
      <c r="M97" s="49" t="s">
        <v>205</v>
      </c>
      <c r="N97" s="50">
        <v>24</v>
      </c>
      <c r="O97" s="50">
        <v>1</v>
      </c>
      <c r="P97" s="50">
        <v>1</v>
      </c>
      <c r="Q97" s="50">
        <v>0</v>
      </c>
    </row>
    <row r="98" spans="1:19" ht="45" customHeight="1" x14ac:dyDescent="0.25">
      <c r="A98" s="50" t="s">
        <v>336</v>
      </c>
      <c r="B98" s="50">
        <v>1</v>
      </c>
      <c r="C98" s="50"/>
      <c r="D98" s="50"/>
      <c r="E98" s="50"/>
      <c r="F98" s="50"/>
      <c r="G98" s="50"/>
      <c r="H98" s="50"/>
      <c r="I98" s="50"/>
      <c r="J98" s="50"/>
      <c r="K98" s="50"/>
      <c r="L98" s="51" t="s">
        <v>434</v>
      </c>
      <c r="M98" s="47" t="s">
        <v>432</v>
      </c>
      <c r="N98" s="50">
        <v>45</v>
      </c>
      <c r="O98" s="50">
        <v>0</v>
      </c>
      <c r="P98" s="50">
        <v>0</v>
      </c>
      <c r="Q98" s="50">
        <v>3</v>
      </c>
      <c r="R98" s="51"/>
      <c r="S98" s="52"/>
    </row>
    <row r="99" spans="1:19" ht="45" customHeight="1" x14ac:dyDescent="0.25">
      <c r="A99" s="50" t="s">
        <v>339</v>
      </c>
      <c r="B99" s="50"/>
      <c r="C99" s="50"/>
      <c r="D99" s="50"/>
      <c r="E99" s="50"/>
      <c r="F99" s="50"/>
      <c r="G99" s="50"/>
      <c r="H99" s="50"/>
      <c r="I99" s="50"/>
      <c r="J99" s="50"/>
      <c r="K99" s="50"/>
      <c r="L99" s="51" t="s">
        <v>295</v>
      </c>
      <c r="M99" s="52" t="s">
        <v>290</v>
      </c>
      <c r="N99" s="50">
        <v>4</v>
      </c>
      <c r="O99" s="50">
        <v>0</v>
      </c>
      <c r="P99" s="50">
        <v>0</v>
      </c>
      <c r="Q99" s="50">
        <v>0</v>
      </c>
      <c r="R99" s="147"/>
      <c r="S99" s="52"/>
    </row>
    <row r="100" spans="1:19" ht="45" customHeight="1" x14ac:dyDescent="0.25">
      <c r="A100" s="50" t="s">
        <v>339</v>
      </c>
      <c r="B100" s="50"/>
      <c r="C100" s="50"/>
      <c r="D100" s="50"/>
      <c r="E100" s="50"/>
      <c r="F100" s="50"/>
      <c r="G100" s="50">
        <v>1</v>
      </c>
      <c r="H100" s="50"/>
      <c r="I100" s="50"/>
      <c r="J100" s="50"/>
      <c r="K100" s="50"/>
      <c r="L100" s="51" t="s">
        <v>340</v>
      </c>
      <c r="M100" s="49" t="s">
        <v>205</v>
      </c>
      <c r="N100" s="50">
        <v>6</v>
      </c>
      <c r="O100" s="50">
        <v>0</v>
      </c>
      <c r="P100" s="50">
        <v>0</v>
      </c>
      <c r="Q100" s="50">
        <v>0</v>
      </c>
    </row>
    <row r="101" spans="1:19" ht="45" customHeight="1" x14ac:dyDescent="0.25">
      <c r="A101" s="50" t="s">
        <v>341</v>
      </c>
      <c r="B101" s="50"/>
      <c r="C101" s="50"/>
      <c r="D101" s="50"/>
      <c r="E101" s="50"/>
      <c r="F101" s="50"/>
      <c r="G101" s="50">
        <v>1</v>
      </c>
      <c r="H101" s="50"/>
      <c r="I101" s="50"/>
      <c r="J101" s="50"/>
      <c r="K101" s="50"/>
      <c r="L101" s="51" t="s">
        <v>342</v>
      </c>
      <c r="M101" s="49" t="s">
        <v>205</v>
      </c>
      <c r="N101" s="50">
        <v>24</v>
      </c>
      <c r="O101" s="50">
        <v>0</v>
      </c>
      <c r="P101" s="50">
        <v>1</v>
      </c>
      <c r="Q101" s="50">
        <v>0</v>
      </c>
    </row>
    <row r="102" spans="1:19" ht="45" customHeight="1" x14ac:dyDescent="0.25">
      <c r="A102" s="50" t="s">
        <v>355</v>
      </c>
      <c r="B102" s="50">
        <v>1</v>
      </c>
      <c r="C102" s="50"/>
      <c r="D102" s="50"/>
      <c r="E102" s="50"/>
      <c r="F102" s="50"/>
      <c r="G102" s="50"/>
      <c r="H102" s="50"/>
      <c r="I102" s="50"/>
      <c r="J102" s="50"/>
      <c r="K102" s="50"/>
      <c r="L102" s="51" t="s">
        <v>421</v>
      </c>
      <c r="M102" s="47" t="s">
        <v>432</v>
      </c>
      <c r="N102" s="50">
        <v>56</v>
      </c>
      <c r="O102" s="50">
        <v>1</v>
      </c>
      <c r="P102" s="50">
        <v>0</v>
      </c>
      <c r="Q102" s="50">
        <v>3</v>
      </c>
    </row>
    <row r="103" spans="1:19" ht="45" customHeight="1" x14ac:dyDescent="0.25">
      <c r="A103" s="50" t="s">
        <v>355</v>
      </c>
      <c r="B103" s="50"/>
      <c r="C103" s="50"/>
      <c r="D103" s="50"/>
      <c r="E103" s="50"/>
      <c r="F103" s="50">
        <v>1</v>
      </c>
      <c r="G103" s="50"/>
      <c r="H103" s="50"/>
      <c r="I103" s="50"/>
      <c r="J103" s="50"/>
      <c r="K103" s="50"/>
      <c r="L103" s="51" t="s">
        <v>234</v>
      </c>
      <c r="M103" s="49" t="s">
        <v>953</v>
      </c>
      <c r="N103" s="50">
        <v>9</v>
      </c>
      <c r="O103" s="50">
        <v>0</v>
      </c>
      <c r="P103" s="50">
        <v>0</v>
      </c>
      <c r="Q103" s="50">
        <v>0</v>
      </c>
    </row>
    <row r="104" spans="1:19" ht="45" customHeight="1" x14ac:dyDescent="0.25">
      <c r="A104" s="50" t="s">
        <v>974</v>
      </c>
      <c r="B104" s="50"/>
      <c r="C104" s="50"/>
      <c r="D104" s="50"/>
      <c r="E104" s="50"/>
      <c r="F104" s="50"/>
      <c r="G104" s="50"/>
      <c r="H104" s="50">
        <v>1</v>
      </c>
      <c r="I104" s="50"/>
      <c r="J104" s="50"/>
      <c r="K104" s="50"/>
      <c r="L104" s="60" t="s">
        <v>377</v>
      </c>
      <c r="M104" s="49" t="s">
        <v>944</v>
      </c>
      <c r="N104" s="50">
        <v>8</v>
      </c>
      <c r="O104" s="50">
        <v>0</v>
      </c>
      <c r="P104" s="50">
        <v>2</v>
      </c>
      <c r="Q104" s="50">
        <v>45</v>
      </c>
    </row>
    <row r="105" spans="1:19" ht="45" customHeight="1" x14ac:dyDescent="0.25">
      <c r="A105" s="50" t="s">
        <v>975</v>
      </c>
      <c r="B105" s="50"/>
      <c r="C105" s="50"/>
      <c r="D105" s="50"/>
      <c r="E105" s="50"/>
      <c r="F105" s="50"/>
      <c r="G105" s="50"/>
      <c r="H105" s="50">
        <v>1</v>
      </c>
      <c r="I105" s="50"/>
      <c r="J105" s="50"/>
      <c r="K105" s="50"/>
      <c r="L105" s="51" t="s">
        <v>376</v>
      </c>
      <c r="M105" s="49" t="s">
        <v>945</v>
      </c>
      <c r="N105" s="50">
        <v>6</v>
      </c>
      <c r="O105" s="50">
        <v>0</v>
      </c>
      <c r="P105" s="50">
        <v>2</v>
      </c>
      <c r="Q105" s="50">
        <v>48</v>
      </c>
    </row>
    <row r="106" spans="1:19" ht="45" customHeight="1" x14ac:dyDescent="0.25">
      <c r="A106" s="50" t="s">
        <v>356</v>
      </c>
      <c r="B106" s="50"/>
      <c r="C106" s="50"/>
      <c r="D106" s="50"/>
      <c r="E106" s="50"/>
      <c r="F106" s="50"/>
      <c r="G106" s="50">
        <v>1</v>
      </c>
      <c r="H106" s="50"/>
      <c r="I106" s="50"/>
      <c r="J106" s="50"/>
      <c r="K106" s="50"/>
      <c r="L106" s="51" t="s">
        <v>357</v>
      </c>
      <c r="M106" s="49" t="s">
        <v>205</v>
      </c>
      <c r="N106" s="50">
        <v>7</v>
      </c>
      <c r="O106" s="50">
        <v>0</v>
      </c>
      <c r="P106" s="50">
        <v>0</v>
      </c>
      <c r="Q106" s="50">
        <v>0</v>
      </c>
    </row>
    <row r="107" spans="1:19" ht="45" customHeight="1" x14ac:dyDescent="0.25">
      <c r="A107" s="50" t="s">
        <v>990</v>
      </c>
      <c r="B107" s="50"/>
      <c r="C107" s="50"/>
      <c r="D107" s="50"/>
      <c r="E107" s="50"/>
      <c r="F107" s="50"/>
      <c r="G107" s="50"/>
      <c r="H107" s="50"/>
      <c r="I107" s="50"/>
      <c r="J107" s="50">
        <v>1</v>
      </c>
      <c r="K107" s="50"/>
      <c r="L107" s="51" t="s">
        <v>991</v>
      </c>
      <c r="M107" s="49" t="s">
        <v>992</v>
      </c>
      <c r="N107" s="50">
        <v>1</v>
      </c>
      <c r="O107" s="50">
        <v>0</v>
      </c>
      <c r="P107" s="50">
        <v>0</v>
      </c>
      <c r="Q107" s="50">
        <v>0</v>
      </c>
    </row>
    <row r="108" spans="1:19" ht="45" customHeight="1" x14ac:dyDescent="0.25">
      <c r="A108" s="50" t="s">
        <v>356</v>
      </c>
      <c r="B108" s="50"/>
      <c r="C108" s="50"/>
      <c r="D108" s="50"/>
      <c r="E108" s="50"/>
      <c r="F108" s="50"/>
      <c r="G108" s="50"/>
      <c r="H108" s="50"/>
      <c r="I108" s="50"/>
      <c r="J108" s="50"/>
      <c r="K108" s="50"/>
      <c r="L108" s="51" t="s">
        <v>295</v>
      </c>
      <c r="M108" s="52" t="s">
        <v>290</v>
      </c>
      <c r="N108" s="50">
        <v>3</v>
      </c>
      <c r="O108" s="50">
        <v>0</v>
      </c>
      <c r="P108" s="50">
        <v>0</v>
      </c>
      <c r="Q108" s="50"/>
    </row>
    <row r="109" spans="1:19" ht="45" customHeight="1" x14ac:dyDescent="0.25">
      <c r="A109" s="50" t="s">
        <v>354</v>
      </c>
      <c r="B109" s="50"/>
      <c r="C109" s="50"/>
      <c r="D109" s="50"/>
      <c r="E109" s="50"/>
      <c r="F109" s="50"/>
      <c r="G109" s="50">
        <v>1</v>
      </c>
      <c r="H109" s="50"/>
      <c r="I109" s="50"/>
      <c r="J109" s="50"/>
      <c r="K109" s="50"/>
      <c r="L109" s="51" t="s">
        <v>358</v>
      </c>
      <c r="M109" s="49" t="s">
        <v>205</v>
      </c>
      <c r="N109" s="50">
        <v>19</v>
      </c>
      <c r="O109" s="50">
        <v>1</v>
      </c>
      <c r="P109" s="50">
        <v>1</v>
      </c>
      <c r="Q109" s="50">
        <v>0</v>
      </c>
    </row>
    <row r="110" spans="1:19" ht="45" customHeight="1" x14ac:dyDescent="0.25">
      <c r="A110" s="50" t="s">
        <v>343</v>
      </c>
      <c r="B110" s="50"/>
      <c r="C110" s="50"/>
      <c r="D110" s="50"/>
      <c r="E110" s="50"/>
      <c r="F110" s="50">
        <v>1</v>
      </c>
      <c r="G110" s="50"/>
      <c r="H110" s="50"/>
      <c r="I110" s="50"/>
      <c r="J110" s="50"/>
      <c r="K110" s="50"/>
      <c r="L110" s="51" t="s">
        <v>344</v>
      </c>
      <c r="M110" s="49" t="s">
        <v>973</v>
      </c>
      <c r="N110" s="50">
        <v>21</v>
      </c>
      <c r="O110" s="50">
        <v>2</v>
      </c>
      <c r="P110" s="50">
        <v>0</v>
      </c>
      <c r="Q110" s="50">
        <v>0</v>
      </c>
    </row>
    <row r="111" spans="1:19" ht="45" customHeight="1" x14ac:dyDescent="0.25">
      <c r="A111" s="50" t="s">
        <v>351</v>
      </c>
      <c r="B111" s="50"/>
      <c r="C111" s="50"/>
      <c r="D111" s="50"/>
      <c r="E111" s="50"/>
      <c r="F111" s="50"/>
      <c r="G111" s="50">
        <v>1</v>
      </c>
      <c r="H111" s="50"/>
      <c r="I111" s="50"/>
      <c r="J111" s="50"/>
      <c r="K111" s="50"/>
      <c r="L111" s="51" t="s">
        <v>352</v>
      </c>
      <c r="M111" s="49" t="s">
        <v>258</v>
      </c>
      <c r="N111" s="50">
        <v>14</v>
      </c>
      <c r="O111" s="50">
        <v>0</v>
      </c>
      <c r="P111" s="50">
        <v>0</v>
      </c>
      <c r="Q111" s="50">
        <v>0</v>
      </c>
    </row>
    <row r="112" spans="1:19" ht="45" customHeight="1" x14ac:dyDescent="0.25">
      <c r="A112" s="50" t="s">
        <v>345</v>
      </c>
      <c r="B112" s="50">
        <v>1</v>
      </c>
      <c r="C112" s="50"/>
      <c r="D112" s="50"/>
      <c r="E112" s="50"/>
      <c r="F112" s="50"/>
      <c r="G112" s="50"/>
      <c r="H112" s="50"/>
      <c r="I112" s="50"/>
      <c r="J112" s="50"/>
      <c r="K112" s="50"/>
      <c r="L112" s="51" t="s">
        <v>422</v>
      </c>
      <c r="M112" s="47" t="s">
        <v>432</v>
      </c>
      <c r="N112" s="50">
        <v>53</v>
      </c>
      <c r="O112" s="50">
        <v>0</v>
      </c>
      <c r="P112" s="50">
        <v>1</v>
      </c>
      <c r="Q112" s="50">
        <v>2</v>
      </c>
    </row>
    <row r="113" spans="1:17" ht="45" customHeight="1" x14ac:dyDescent="0.25">
      <c r="A113" s="50" t="s">
        <v>345</v>
      </c>
      <c r="B113" s="50"/>
      <c r="C113" s="50"/>
      <c r="D113" s="50"/>
      <c r="E113" s="50"/>
      <c r="F113" s="50">
        <v>1</v>
      </c>
      <c r="G113" s="50"/>
      <c r="H113" s="50"/>
      <c r="I113" s="50"/>
      <c r="J113" s="50"/>
      <c r="K113" s="50"/>
      <c r="L113" s="51" t="s">
        <v>423</v>
      </c>
      <c r="M113" s="58" t="s">
        <v>952</v>
      </c>
      <c r="N113" s="50">
        <v>11</v>
      </c>
      <c r="O113" s="50">
        <v>0</v>
      </c>
      <c r="P113" s="50">
        <v>0</v>
      </c>
      <c r="Q113" s="50">
        <v>0</v>
      </c>
    </row>
    <row r="114" spans="1:17" ht="45" customHeight="1" x14ac:dyDescent="0.25">
      <c r="A114" s="50" t="s">
        <v>346</v>
      </c>
      <c r="B114" s="50"/>
      <c r="C114" s="50"/>
      <c r="D114" s="50"/>
      <c r="E114" s="50"/>
      <c r="F114" s="50"/>
      <c r="G114" s="50"/>
      <c r="H114" s="50"/>
      <c r="I114" s="50"/>
      <c r="J114" s="50"/>
      <c r="K114" s="50"/>
      <c r="L114" s="51" t="s">
        <v>288</v>
      </c>
      <c r="M114" s="49" t="s">
        <v>290</v>
      </c>
      <c r="N114" s="50">
        <v>2</v>
      </c>
      <c r="O114" s="50">
        <v>0</v>
      </c>
      <c r="P114" s="50">
        <v>0</v>
      </c>
      <c r="Q114" s="50">
        <v>0</v>
      </c>
    </row>
    <row r="115" spans="1:17" ht="45" customHeight="1" x14ac:dyDescent="0.25">
      <c r="A115" s="50" t="s">
        <v>346</v>
      </c>
      <c r="B115" s="50"/>
      <c r="C115" s="50"/>
      <c r="D115" s="50"/>
      <c r="E115" s="50">
        <v>1</v>
      </c>
      <c r="F115" s="50"/>
      <c r="G115" s="50"/>
      <c r="H115" s="50"/>
      <c r="I115" s="50"/>
      <c r="J115" s="50"/>
      <c r="K115" s="50"/>
      <c r="L115" s="51" t="s">
        <v>976</v>
      </c>
      <c r="M115" s="49" t="s">
        <v>433</v>
      </c>
      <c r="N115" s="50">
        <v>26</v>
      </c>
      <c r="O115" s="50">
        <v>0</v>
      </c>
      <c r="P115" s="50">
        <v>0</v>
      </c>
      <c r="Q115" s="50">
        <v>2</v>
      </c>
    </row>
    <row r="116" spans="1:17" ht="45" customHeight="1" x14ac:dyDescent="0.25">
      <c r="A116" s="50" t="s">
        <v>348</v>
      </c>
      <c r="B116" s="50"/>
      <c r="C116" s="50"/>
      <c r="D116" s="50"/>
      <c r="E116" s="50"/>
      <c r="F116" s="50"/>
      <c r="G116" s="50"/>
      <c r="H116" s="50"/>
      <c r="I116" s="50"/>
      <c r="J116" s="50"/>
      <c r="K116" s="50"/>
      <c r="L116" s="59" t="s">
        <v>350</v>
      </c>
      <c r="M116" s="49" t="s">
        <v>955</v>
      </c>
      <c r="N116" s="50">
        <v>5</v>
      </c>
      <c r="O116" s="50">
        <v>1</v>
      </c>
      <c r="P116" s="50">
        <v>0</v>
      </c>
      <c r="Q116" s="50">
        <v>0</v>
      </c>
    </row>
    <row r="117" spans="1:17" ht="45" customHeight="1" x14ac:dyDescent="0.25">
      <c r="A117" s="50" t="s">
        <v>347</v>
      </c>
      <c r="B117" s="50"/>
      <c r="C117" s="50"/>
      <c r="D117" s="50"/>
      <c r="E117" s="50"/>
      <c r="F117" s="50"/>
      <c r="G117" s="50"/>
      <c r="H117" s="50"/>
      <c r="I117" s="50"/>
      <c r="J117" s="50"/>
      <c r="K117" s="50">
        <v>1</v>
      </c>
      <c r="L117" s="59" t="s">
        <v>349</v>
      </c>
      <c r="M117" s="49" t="s">
        <v>205</v>
      </c>
      <c r="N117" s="50">
        <v>25</v>
      </c>
      <c r="O117" s="50">
        <v>11</v>
      </c>
      <c r="P117" s="50">
        <v>0</v>
      </c>
      <c r="Q117" s="50">
        <v>0</v>
      </c>
    </row>
    <row r="118" spans="1:17" ht="45" customHeight="1" x14ac:dyDescent="0.25">
      <c r="A118" s="50" t="s">
        <v>957</v>
      </c>
      <c r="B118" s="50"/>
      <c r="C118" s="50"/>
      <c r="D118" s="50"/>
      <c r="E118" s="50"/>
      <c r="F118" s="50"/>
      <c r="G118" s="50"/>
      <c r="H118" s="50"/>
      <c r="I118" s="50"/>
      <c r="J118" s="50"/>
      <c r="K118" s="50"/>
      <c r="L118" s="51" t="s">
        <v>295</v>
      </c>
      <c r="M118" s="52" t="s">
        <v>290</v>
      </c>
      <c r="N118" s="50">
        <v>3</v>
      </c>
      <c r="O118" s="50">
        <v>0</v>
      </c>
      <c r="P118" s="50">
        <v>0</v>
      </c>
      <c r="Q118" s="50">
        <v>0</v>
      </c>
    </row>
    <row r="119" spans="1:17" ht="45" customHeight="1" x14ac:dyDescent="0.25">
      <c r="A119" s="50" t="s">
        <v>957</v>
      </c>
      <c r="B119" s="50"/>
      <c r="C119" s="50"/>
      <c r="D119" s="50"/>
      <c r="E119" s="50"/>
      <c r="F119" s="50"/>
      <c r="G119" s="50">
        <v>1</v>
      </c>
      <c r="H119" s="50"/>
      <c r="I119" s="50"/>
      <c r="J119" s="50"/>
      <c r="K119" s="50"/>
      <c r="L119" s="59" t="s">
        <v>437</v>
      </c>
      <c r="M119" s="49" t="s">
        <v>205</v>
      </c>
      <c r="N119" s="50">
        <v>19</v>
      </c>
      <c r="O119" s="50">
        <v>1</v>
      </c>
      <c r="P119" s="50">
        <v>2</v>
      </c>
      <c r="Q119" s="50">
        <v>0</v>
      </c>
    </row>
    <row r="120" spans="1:17" ht="45" customHeight="1" x14ac:dyDescent="0.25">
      <c r="A120" s="50" t="s">
        <v>353</v>
      </c>
      <c r="B120" s="50"/>
      <c r="C120" s="50"/>
      <c r="D120" s="50"/>
      <c r="E120" s="50"/>
      <c r="F120" s="50"/>
      <c r="G120" s="50">
        <v>1</v>
      </c>
      <c r="H120" s="50"/>
      <c r="I120" s="50"/>
      <c r="J120" s="50"/>
      <c r="K120" s="50"/>
      <c r="L120" s="59" t="s">
        <v>359</v>
      </c>
      <c r="M120" s="49" t="s">
        <v>205</v>
      </c>
      <c r="N120" s="50">
        <v>20</v>
      </c>
      <c r="O120" s="50">
        <v>1</v>
      </c>
      <c r="P120" s="50">
        <v>1</v>
      </c>
      <c r="Q120" s="50">
        <v>0</v>
      </c>
    </row>
    <row r="121" spans="1:17" ht="45" customHeight="1" x14ac:dyDescent="0.25">
      <c r="A121" s="50" t="s">
        <v>360</v>
      </c>
      <c r="B121" s="50"/>
      <c r="C121" s="50"/>
      <c r="D121" s="50"/>
      <c r="E121" s="50"/>
      <c r="F121" s="50"/>
      <c r="G121" s="50"/>
      <c r="H121" s="50"/>
      <c r="I121" s="50"/>
      <c r="J121" s="50"/>
      <c r="K121" s="50"/>
      <c r="L121" s="51" t="s">
        <v>288</v>
      </c>
      <c r="M121" s="49" t="s">
        <v>290</v>
      </c>
      <c r="N121" s="50">
        <v>6</v>
      </c>
      <c r="O121" s="50">
        <v>0</v>
      </c>
      <c r="P121" s="50">
        <v>0</v>
      </c>
      <c r="Q121" s="50">
        <v>0</v>
      </c>
    </row>
    <row r="122" spans="1:17" ht="45" customHeight="1" x14ac:dyDescent="0.25">
      <c r="A122" s="50" t="s">
        <v>360</v>
      </c>
      <c r="B122" s="50"/>
      <c r="C122" s="50"/>
      <c r="D122" s="50"/>
      <c r="E122" s="50"/>
      <c r="F122" s="50">
        <v>1</v>
      </c>
      <c r="G122" s="50"/>
      <c r="H122" s="50"/>
      <c r="I122" s="50"/>
      <c r="J122" s="50"/>
      <c r="K122" s="50"/>
      <c r="L122" s="51" t="s">
        <v>993</v>
      </c>
      <c r="M122" s="49" t="s">
        <v>315</v>
      </c>
      <c r="N122" s="50">
        <v>15</v>
      </c>
      <c r="O122" s="50">
        <v>0</v>
      </c>
      <c r="P122" s="50">
        <v>0</v>
      </c>
      <c r="Q122" s="50">
        <v>0</v>
      </c>
    </row>
    <row r="123" spans="1:17" ht="45" customHeight="1" x14ac:dyDescent="0.25">
      <c r="A123" s="50" t="s">
        <v>361</v>
      </c>
      <c r="B123" s="50"/>
      <c r="C123" s="50"/>
      <c r="D123" s="50"/>
      <c r="E123" s="50"/>
      <c r="F123" s="50">
        <v>1</v>
      </c>
      <c r="G123" s="50"/>
      <c r="H123" s="50"/>
      <c r="I123" s="50"/>
      <c r="J123" s="50"/>
      <c r="K123" s="50"/>
      <c r="L123" s="59" t="s">
        <v>362</v>
      </c>
      <c r="M123" s="49" t="s">
        <v>431</v>
      </c>
      <c r="N123" s="50">
        <v>14</v>
      </c>
      <c r="O123" s="50">
        <v>0</v>
      </c>
      <c r="P123" s="50">
        <v>0</v>
      </c>
      <c r="Q123" s="50">
        <v>0</v>
      </c>
    </row>
    <row r="124" spans="1:17" ht="45" customHeight="1" x14ac:dyDescent="0.25">
      <c r="A124" s="50" t="s">
        <v>363</v>
      </c>
      <c r="B124" s="50"/>
      <c r="C124" s="50"/>
      <c r="D124" s="50"/>
      <c r="E124" s="50"/>
      <c r="F124" s="50"/>
      <c r="G124" s="50"/>
      <c r="H124" s="50"/>
      <c r="I124" s="50"/>
      <c r="J124" s="50"/>
      <c r="K124" s="50"/>
      <c r="L124" s="51" t="s">
        <v>364</v>
      </c>
      <c r="M124" s="49" t="s">
        <v>954</v>
      </c>
      <c r="N124" s="50">
        <v>16</v>
      </c>
      <c r="O124" s="50">
        <v>0</v>
      </c>
      <c r="P124" s="50">
        <v>0</v>
      </c>
      <c r="Q124" s="50">
        <v>0</v>
      </c>
    </row>
    <row r="125" spans="1:17" ht="45" customHeight="1" x14ac:dyDescent="0.25">
      <c r="A125" s="50" t="s">
        <v>363</v>
      </c>
      <c r="B125" s="50"/>
      <c r="C125" s="50"/>
      <c r="D125" s="50"/>
      <c r="E125" s="50"/>
      <c r="F125" s="50"/>
      <c r="G125" s="50"/>
      <c r="H125" s="50"/>
      <c r="I125" s="50"/>
      <c r="J125" s="50"/>
      <c r="K125" s="50"/>
      <c r="L125" s="51" t="s">
        <v>365</v>
      </c>
      <c r="M125" s="50" t="s">
        <v>951</v>
      </c>
      <c r="N125" s="50">
        <v>3</v>
      </c>
      <c r="O125" s="50">
        <v>0</v>
      </c>
      <c r="P125" s="50">
        <v>1</v>
      </c>
      <c r="Q125" s="50">
        <v>1</v>
      </c>
    </row>
    <row r="126" spans="1:17" ht="45" customHeight="1" x14ac:dyDescent="0.25">
      <c r="A126" s="50" t="s">
        <v>366</v>
      </c>
      <c r="B126" s="50">
        <v>1</v>
      </c>
      <c r="C126" s="50"/>
      <c r="D126" s="50"/>
      <c r="E126" s="50"/>
      <c r="F126" s="50"/>
      <c r="G126" s="50"/>
      <c r="H126" s="50"/>
      <c r="I126" s="50"/>
      <c r="J126" s="50"/>
      <c r="K126" s="50"/>
      <c r="L126" s="51" t="s">
        <v>435</v>
      </c>
      <c r="M126" s="47" t="s">
        <v>432</v>
      </c>
      <c r="N126" s="50">
        <v>53</v>
      </c>
      <c r="O126" s="50">
        <v>0</v>
      </c>
      <c r="P126" s="50">
        <v>0</v>
      </c>
      <c r="Q126" s="50">
        <v>1</v>
      </c>
    </row>
    <row r="127" spans="1:17" ht="45" customHeight="1" x14ac:dyDescent="0.25">
      <c r="A127" s="50" t="s">
        <v>366</v>
      </c>
      <c r="B127" s="50"/>
      <c r="C127" s="50"/>
      <c r="D127" s="50"/>
      <c r="E127" s="50"/>
      <c r="F127" s="50">
        <v>1</v>
      </c>
      <c r="G127" s="50"/>
      <c r="H127" s="50"/>
      <c r="I127" s="50"/>
      <c r="J127" s="50"/>
      <c r="K127" s="50"/>
      <c r="L127" s="59" t="s">
        <v>430</v>
      </c>
      <c r="M127" s="49" t="s">
        <v>224</v>
      </c>
      <c r="N127" s="50">
        <v>12</v>
      </c>
      <c r="O127" s="50">
        <v>0</v>
      </c>
      <c r="P127" s="50">
        <v>0</v>
      </c>
      <c r="Q127" s="50">
        <v>0</v>
      </c>
    </row>
    <row r="128" spans="1:17" ht="45" customHeight="1" x14ac:dyDescent="0.25">
      <c r="A128" s="50" t="s">
        <v>367</v>
      </c>
      <c r="B128" s="50"/>
      <c r="C128" s="50"/>
      <c r="D128" s="50"/>
      <c r="E128" s="50"/>
      <c r="F128" s="50"/>
      <c r="G128" s="50"/>
      <c r="H128" s="50"/>
      <c r="I128" s="50"/>
      <c r="J128" s="50"/>
      <c r="K128" s="50"/>
      <c r="L128" s="51" t="s">
        <v>288</v>
      </c>
      <c r="M128" s="49" t="s">
        <v>290</v>
      </c>
      <c r="N128" s="50">
        <v>5</v>
      </c>
      <c r="O128" s="50">
        <v>0</v>
      </c>
      <c r="P128" s="50">
        <v>0</v>
      </c>
      <c r="Q128" s="50">
        <v>0</v>
      </c>
    </row>
    <row r="129" spans="1:17" ht="45" customHeight="1" x14ac:dyDescent="0.25">
      <c r="A129" s="50" t="s">
        <v>371</v>
      </c>
      <c r="B129" s="50"/>
      <c r="C129" s="50"/>
      <c r="D129" s="50"/>
      <c r="E129" s="50"/>
      <c r="F129" s="50"/>
      <c r="G129" s="50">
        <v>1</v>
      </c>
      <c r="H129" s="50"/>
      <c r="I129" s="50"/>
      <c r="J129" s="50"/>
      <c r="K129" s="50"/>
      <c r="L129" s="59" t="s">
        <v>370</v>
      </c>
      <c r="M129" s="49" t="s">
        <v>205</v>
      </c>
      <c r="N129" s="50">
        <v>18</v>
      </c>
      <c r="O129" s="50">
        <v>1</v>
      </c>
      <c r="P129" s="50">
        <v>0</v>
      </c>
      <c r="Q129" s="50">
        <v>0</v>
      </c>
    </row>
    <row r="130" spans="1:17" ht="45" customHeight="1" x14ac:dyDescent="0.25">
      <c r="A130" s="50" t="s">
        <v>368</v>
      </c>
      <c r="B130" s="50"/>
      <c r="C130" s="50"/>
      <c r="D130" s="50"/>
      <c r="E130" s="50"/>
      <c r="F130" s="50"/>
      <c r="G130" s="50">
        <v>1</v>
      </c>
      <c r="H130" s="50"/>
      <c r="I130" s="50"/>
      <c r="J130" s="50"/>
      <c r="K130" s="50"/>
      <c r="L130" s="59" t="s">
        <v>369</v>
      </c>
      <c r="M130" s="49" t="s">
        <v>205</v>
      </c>
      <c r="N130" s="50">
        <v>21</v>
      </c>
      <c r="O130" s="50">
        <v>1</v>
      </c>
      <c r="P130" s="50">
        <v>0</v>
      </c>
      <c r="Q130" s="50">
        <v>0</v>
      </c>
    </row>
    <row r="131" spans="1:17" ht="45" customHeight="1" x14ac:dyDescent="0.25">
      <c r="A131" s="50" t="s">
        <v>372</v>
      </c>
      <c r="B131" s="50"/>
      <c r="C131" s="50"/>
      <c r="D131" s="50"/>
      <c r="E131" s="50"/>
      <c r="F131" s="50"/>
      <c r="G131" s="50"/>
      <c r="H131" s="50"/>
      <c r="I131" s="50"/>
      <c r="J131" s="50"/>
      <c r="K131" s="50"/>
      <c r="L131" s="51" t="s">
        <v>288</v>
      </c>
      <c r="M131" s="52" t="s">
        <v>290</v>
      </c>
      <c r="N131" s="50">
        <v>4</v>
      </c>
      <c r="O131" s="50">
        <v>0</v>
      </c>
      <c r="P131" s="50">
        <v>0</v>
      </c>
      <c r="Q131" s="50">
        <v>0</v>
      </c>
    </row>
    <row r="132" spans="1:17" ht="45" customHeight="1" x14ac:dyDescent="0.25">
      <c r="A132" s="50" t="s">
        <v>372</v>
      </c>
      <c r="B132" s="50"/>
      <c r="C132" s="50"/>
      <c r="D132" s="50"/>
      <c r="E132" s="50"/>
      <c r="F132" s="50"/>
      <c r="G132" s="50"/>
      <c r="H132" s="50">
        <v>1</v>
      </c>
      <c r="I132" s="50"/>
      <c r="J132" s="50"/>
      <c r="K132" s="50"/>
      <c r="L132" s="51" t="s">
        <v>373</v>
      </c>
      <c r="M132" s="49" t="s">
        <v>944</v>
      </c>
      <c r="N132" s="50">
        <v>2</v>
      </c>
      <c r="O132" s="50">
        <v>0</v>
      </c>
      <c r="P132" s="50">
        <v>1</v>
      </c>
      <c r="Q132" s="50">
        <v>13</v>
      </c>
    </row>
    <row r="133" spans="1:17" ht="45" customHeight="1" x14ac:dyDescent="0.25">
      <c r="A133" s="50" t="s">
        <v>374</v>
      </c>
      <c r="B133" s="50"/>
      <c r="C133" s="50"/>
      <c r="D133" s="50"/>
      <c r="E133" s="50">
        <v>1</v>
      </c>
      <c r="F133" s="50"/>
      <c r="G133" s="50"/>
      <c r="H133" s="50"/>
      <c r="I133" s="50"/>
      <c r="J133" s="50"/>
      <c r="K133" s="50"/>
      <c r="L133" s="51" t="s">
        <v>375</v>
      </c>
      <c r="M133" s="49" t="s">
        <v>943</v>
      </c>
      <c r="N133" s="50">
        <v>21</v>
      </c>
      <c r="O133" s="50">
        <v>0</v>
      </c>
      <c r="P133" s="50">
        <v>0</v>
      </c>
      <c r="Q133" s="50">
        <v>6</v>
      </c>
    </row>
    <row r="134" spans="1:17" ht="45" customHeight="1" x14ac:dyDescent="0.25">
      <c r="A134" s="50" t="s">
        <v>948</v>
      </c>
      <c r="B134" s="50"/>
      <c r="C134" s="50"/>
      <c r="D134" s="50"/>
      <c r="E134" s="50"/>
      <c r="F134" s="50"/>
      <c r="G134" s="50"/>
      <c r="H134" s="50"/>
      <c r="I134" s="50"/>
      <c r="J134" s="50"/>
      <c r="K134" s="50"/>
      <c r="L134" s="51" t="s">
        <v>949</v>
      </c>
      <c r="M134" s="47" t="s">
        <v>950</v>
      </c>
      <c r="N134" s="50">
        <v>9</v>
      </c>
      <c r="O134" s="50">
        <v>0</v>
      </c>
      <c r="P134" s="50">
        <v>0</v>
      </c>
      <c r="Q134" s="50">
        <v>0</v>
      </c>
    </row>
    <row r="135" spans="1:17" ht="45" customHeight="1" x14ac:dyDescent="0.25">
      <c r="A135" s="50" t="s">
        <v>833</v>
      </c>
      <c r="B135" s="50">
        <v>1</v>
      </c>
      <c r="C135" s="50"/>
      <c r="D135" s="50"/>
      <c r="E135" s="50"/>
      <c r="F135" s="50"/>
      <c r="G135" s="50"/>
      <c r="H135" s="50"/>
      <c r="I135" s="50"/>
      <c r="J135" s="50"/>
      <c r="K135" s="50"/>
      <c r="L135" s="51" t="s">
        <v>424</v>
      </c>
      <c r="M135" s="47" t="s">
        <v>432</v>
      </c>
      <c r="N135" s="50">
        <v>43</v>
      </c>
      <c r="O135" s="50">
        <v>0</v>
      </c>
      <c r="P135" s="50">
        <v>0</v>
      </c>
      <c r="Q135" s="50">
        <v>2</v>
      </c>
    </row>
    <row r="136" spans="1:17" ht="45" customHeight="1" x14ac:dyDescent="0.25">
      <c r="A136" s="50" t="s">
        <v>833</v>
      </c>
      <c r="B136" s="50"/>
      <c r="C136" s="50"/>
      <c r="D136" s="50"/>
      <c r="E136" s="50"/>
      <c r="F136" s="50">
        <v>1</v>
      </c>
      <c r="G136" s="50"/>
      <c r="H136" s="50"/>
      <c r="I136" s="50"/>
      <c r="J136" s="50"/>
      <c r="K136" s="50"/>
      <c r="L136" s="51" t="s">
        <v>425</v>
      </c>
      <c r="M136" s="49" t="s">
        <v>429</v>
      </c>
      <c r="N136" s="50">
        <v>10</v>
      </c>
      <c r="O136" s="50">
        <v>0</v>
      </c>
      <c r="P136" s="50">
        <v>0</v>
      </c>
      <c r="Q136" s="50">
        <v>0</v>
      </c>
    </row>
    <row r="137" spans="1:17" ht="45" customHeight="1" x14ac:dyDescent="0.25">
      <c r="A137" s="50" t="s">
        <v>995</v>
      </c>
      <c r="B137" s="50"/>
      <c r="C137" s="50"/>
      <c r="D137" s="50"/>
      <c r="E137" s="50"/>
      <c r="F137" s="50">
        <v>1</v>
      </c>
      <c r="G137" s="50"/>
      <c r="H137" s="50"/>
      <c r="I137" s="50"/>
      <c r="J137" s="50"/>
      <c r="K137" s="50"/>
      <c r="L137" s="51" t="s">
        <v>993</v>
      </c>
      <c r="M137" s="49" t="s">
        <v>315</v>
      </c>
      <c r="N137" s="50">
        <v>8</v>
      </c>
      <c r="O137" s="50">
        <v>0</v>
      </c>
      <c r="P137" s="50">
        <v>0</v>
      </c>
      <c r="Q137" s="50">
        <v>0</v>
      </c>
    </row>
    <row r="138" spans="1:17" ht="45" customHeight="1" x14ac:dyDescent="0.25">
      <c r="A138" s="50" t="s">
        <v>971</v>
      </c>
      <c r="B138" s="50"/>
      <c r="C138" s="50"/>
      <c r="D138" s="50"/>
      <c r="E138" s="50"/>
      <c r="F138" s="50">
        <v>1</v>
      </c>
      <c r="G138" s="50"/>
      <c r="H138" s="50"/>
      <c r="I138" s="50"/>
      <c r="J138" s="50"/>
      <c r="K138" s="50"/>
      <c r="L138" s="51" t="s">
        <v>972</v>
      </c>
      <c r="M138" s="49" t="s">
        <v>973</v>
      </c>
      <c r="N138" s="50">
        <v>20</v>
      </c>
      <c r="O138" s="50">
        <v>0</v>
      </c>
      <c r="P138" s="50">
        <v>0</v>
      </c>
      <c r="Q138" s="50">
        <v>0</v>
      </c>
    </row>
    <row r="139" spans="1:17" ht="45" customHeight="1" x14ac:dyDescent="0.25">
      <c r="A139" s="50" t="s">
        <v>834</v>
      </c>
      <c r="B139" s="50"/>
      <c r="C139" s="50"/>
      <c r="D139" s="50"/>
      <c r="E139" s="50"/>
      <c r="F139" s="50"/>
      <c r="G139" s="50">
        <v>1</v>
      </c>
      <c r="H139" s="50"/>
      <c r="I139" s="50"/>
      <c r="J139" s="50"/>
      <c r="K139" s="50"/>
      <c r="L139" s="51" t="s">
        <v>427</v>
      </c>
      <c r="M139" s="49" t="s">
        <v>205</v>
      </c>
      <c r="N139" s="50">
        <v>17</v>
      </c>
      <c r="O139" s="50">
        <v>1</v>
      </c>
      <c r="P139" s="50">
        <v>0</v>
      </c>
      <c r="Q139" s="50">
        <v>0</v>
      </c>
    </row>
    <row r="140" spans="1:17" ht="45" customHeight="1" x14ac:dyDescent="0.25">
      <c r="A140" s="50" t="s">
        <v>835</v>
      </c>
      <c r="B140" s="50"/>
      <c r="C140" s="50"/>
      <c r="D140" s="50"/>
      <c r="E140" s="50"/>
      <c r="F140" s="50"/>
      <c r="G140" s="50">
        <v>1</v>
      </c>
      <c r="H140" s="50"/>
      <c r="I140" s="50"/>
      <c r="J140" s="50"/>
      <c r="K140" s="50"/>
      <c r="L140" s="51" t="s">
        <v>426</v>
      </c>
      <c r="M140" s="49" t="s">
        <v>205</v>
      </c>
      <c r="N140" s="50">
        <v>22</v>
      </c>
      <c r="O140" s="50">
        <v>1</v>
      </c>
      <c r="P140" s="50">
        <v>1</v>
      </c>
      <c r="Q140" s="50">
        <v>0</v>
      </c>
    </row>
    <row r="141" spans="1:17" ht="45" customHeight="1" x14ac:dyDescent="0.25">
      <c r="A141" s="50" t="s">
        <v>958</v>
      </c>
      <c r="B141" s="50"/>
      <c r="C141" s="50">
        <v>1</v>
      </c>
      <c r="D141" s="50"/>
      <c r="E141" s="50"/>
      <c r="F141" s="50"/>
      <c r="G141" s="50"/>
      <c r="H141" s="50"/>
      <c r="I141" s="50"/>
      <c r="J141" s="50"/>
      <c r="K141" s="50"/>
      <c r="L141" s="51" t="s">
        <v>428</v>
      </c>
      <c r="M141" s="47" t="s">
        <v>432</v>
      </c>
      <c r="N141" s="50">
        <v>52</v>
      </c>
      <c r="O141" s="50">
        <v>1</v>
      </c>
      <c r="P141" s="50">
        <v>1</v>
      </c>
      <c r="Q141" s="50">
        <v>0</v>
      </c>
    </row>
    <row r="142" spans="1:17" ht="45" customHeight="1" x14ac:dyDescent="0.25">
      <c r="A142" s="50" t="s">
        <v>947</v>
      </c>
      <c r="B142" s="50"/>
      <c r="C142" s="50"/>
      <c r="D142" s="50"/>
      <c r="E142" s="50"/>
      <c r="F142" s="50">
        <v>1</v>
      </c>
      <c r="G142" s="50"/>
      <c r="H142" s="50"/>
      <c r="I142" s="50"/>
      <c r="J142" s="50"/>
      <c r="K142" s="50"/>
      <c r="L142" s="51" t="s">
        <v>436</v>
      </c>
      <c r="M142" s="49" t="s">
        <v>942</v>
      </c>
      <c r="N142" s="50">
        <v>34</v>
      </c>
      <c r="O142" s="50">
        <v>0</v>
      </c>
      <c r="P142" s="50">
        <v>0</v>
      </c>
      <c r="Q142" s="50">
        <v>0</v>
      </c>
    </row>
    <row r="143" spans="1:17" ht="45" customHeight="1" x14ac:dyDescent="0.25">
      <c r="A143" s="50" t="s">
        <v>959</v>
      </c>
      <c r="B143" s="50"/>
      <c r="C143" s="50"/>
      <c r="D143" s="50"/>
      <c r="E143" s="50"/>
      <c r="F143" s="50"/>
      <c r="G143" s="50">
        <v>1</v>
      </c>
      <c r="H143" s="50"/>
      <c r="I143" s="50"/>
      <c r="J143" s="50"/>
      <c r="K143" s="50"/>
      <c r="L143" s="51" t="s">
        <v>438</v>
      </c>
      <c r="M143" s="49" t="s">
        <v>205</v>
      </c>
      <c r="N143" s="50">
        <v>31</v>
      </c>
      <c r="O143" s="50">
        <v>0</v>
      </c>
      <c r="P143" s="50">
        <v>0</v>
      </c>
      <c r="Q143" s="50">
        <v>0</v>
      </c>
    </row>
  </sheetData>
  <mergeCells count="23">
    <mergeCell ref="B6:L6"/>
    <mergeCell ref="B5:L5"/>
    <mergeCell ref="B11:L11"/>
    <mergeCell ref="B10:L10"/>
    <mergeCell ref="B9:L9"/>
    <mergeCell ref="B8:L8"/>
    <mergeCell ref="B7:L7"/>
    <mergeCell ref="L19:Q19"/>
    <mergeCell ref="A16:A18"/>
    <mergeCell ref="L16:L18"/>
    <mergeCell ref="M16:M18"/>
    <mergeCell ref="A1:Q1"/>
    <mergeCell ref="A2:Q2"/>
    <mergeCell ref="B16:K17"/>
    <mergeCell ref="N17:N18"/>
    <mergeCell ref="O17:O18"/>
    <mergeCell ref="P17:P18"/>
    <mergeCell ref="Q17:Q18"/>
    <mergeCell ref="N16:Q16"/>
    <mergeCell ref="A3:Q3"/>
    <mergeCell ref="B14:L14"/>
    <mergeCell ref="B13:L13"/>
    <mergeCell ref="B12:L12"/>
  </mergeCells>
  <pageMargins left="0.7" right="0.7" top="0.75" bottom="0.75" header="0.3" footer="0.3"/>
  <pageSetup scale="48" orientation="portrait" r:id="rId1"/>
  <colBreaks count="1" manualBreakCount="1">
    <brk id="18" max="142"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1"/>
  <sheetViews>
    <sheetView view="pageBreakPreview" zoomScale="80" zoomScaleNormal="100" zoomScaleSheetLayoutView="80" workbookViewId="0">
      <selection activeCell="M13" sqref="M13"/>
    </sheetView>
  </sheetViews>
  <sheetFormatPr defaultColWidth="8.85546875" defaultRowHeight="15.75" x14ac:dyDescent="0.25"/>
  <cols>
    <col min="1" max="2" width="23.7109375" style="1" customWidth="1"/>
    <col min="3" max="8" width="6" style="1" customWidth="1"/>
    <col min="9" max="9" width="15.7109375" style="1" customWidth="1"/>
    <col min="10" max="16384" width="8.85546875" style="1"/>
  </cols>
  <sheetData>
    <row r="1" spans="1:10" ht="27" customHeight="1" x14ac:dyDescent="0.25">
      <c r="A1" s="236" t="str">
        <f>contact!C5</f>
        <v>University of Florida</v>
      </c>
      <c r="B1" s="236"/>
      <c r="C1" s="236"/>
      <c r="D1" s="236"/>
      <c r="E1" s="236"/>
      <c r="F1" s="236"/>
      <c r="G1" s="236"/>
      <c r="H1" s="236"/>
      <c r="I1" s="236"/>
    </row>
    <row r="2" spans="1:10" ht="18" customHeight="1" x14ac:dyDescent="0.25">
      <c r="A2" s="237" t="s">
        <v>48</v>
      </c>
      <c r="B2" s="237"/>
      <c r="C2" s="237"/>
      <c r="D2" s="237"/>
      <c r="E2" s="237"/>
      <c r="F2" s="237"/>
      <c r="G2" s="237"/>
      <c r="H2" s="237"/>
      <c r="I2" s="237"/>
    </row>
    <row r="3" spans="1:10" ht="18" customHeight="1" x14ac:dyDescent="0.25">
      <c r="A3" s="249" t="s">
        <v>898</v>
      </c>
      <c r="B3" s="257"/>
      <c r="C3" s="257"/>
      <c r="D3" s="257"/>
      <c r="E3" s="257"/>
      <c r="F3" s="257"/>
      <c r="G3" s="257"/>
      <c r="H3" s="257"/>
      <c r="I3" s="258"/>
    </row>
    <row r="4" spans="1:10" ht="18" customHeight="1" x14ac:dyDescent="0.25">
      <c r="A4" s="70"/>
      <c r="B4" s="70"/>
      <c r="C4" s="70"/>
      <c r="D4" s="70"/>
      <c r="E4" s="70"/>
      <c r="F4" s="70"/>
      <c r="G4" s="70"/>
      <c r="H4" s="70"/>
      <c r="I4" s="70"/>
    </row>
    <row r="5" spans="1:10" ht="18" customHeight="1" x14ac:dyDescent="0.25">
      <c r="A5" s="238" t="s">
        <v>121</v>
      </c>
      <c r="B5" s="240" t="s">
        <v>122</v>
      </c>
      <c r="C5" s="248" t="s">
        <v>901</v>
      </c>
      <c r="D5" s="255"/>
      <c r="E5" s="255"/>
      <c r="F5" s="255"/>
      <c r="G5" s="255"/>
      <c r="H5" s="255"/>
      <c r="I5" s="256" t="s">
        <v>903</v>
      </c>
    </row>
    <row r="6" spans="1:10" ht="18" customHeight="1" x14ac:dyDescent="0.25">
      <c r="A6" s="241"/>
      <c r="B6" s="243"/>
      <c r="C6" s="68">
        <v>1</v>
      </c>
      <c r="D6" s="66">
        <v>2</v>
      </c>
      <c r="E6" s="66">
        <v>3</v>
      </c>
      <c r="F6" s="66">
        <v>4</v>
      </c>
      <c r="G6" s="66">
        <v>5</v>
      </c>
      <c r="H6" s="66" t="s">
        <v>902</v>
      </c>
      <c r="I6" s="256"/>
    </row>
    <row r="7" spans="1:10" ht="18" customHeight="1" x14ac:dyDescent="0.25">
      <c r="A7" s="253" t="s">
        <v>831</v>
      </c>
      <c r="B7" s="254"/>
      <c r="C7" s="67">
        <f t="shared" ref="C7:H7" si="0">SUM(C8:C411)</f>
        <v>13</v>
      </c>
      <c r="D7" s="67">
        <f t="shared" si="0"/>
        <v>21</v>
      </c>
      <c r="E7" s="67">
        <f t="shared" si="0"/>
        <v>50</v>
      </c>
      <c r="F7" s="67">
        <f t="shared" si="0"/>
        <v>57</v>
      </c>
      <c r="G7" s="67">
        <f t="shared" si="0"/>
        <v>65</v>
      </c>
      <c r="H7" s="67">
        <f t="shared" si="0"/>
        <v>21</v>
      </c>
      <c r="I7" s="67">
        <f>SUM(I8:I235)</f>
        <v>167</v>
      </c>
      <c r="J7" s="2"/>
    </row>
    <row r="8" spans="1:10" ht="18" customHeight="1" x14ac:dyDescent="0.25">
      <c r="A8" s="31" t="s">
        <v>443</v>
      </c>
      <c r="B8" s="69" t="s">
        <v>458</v>
      </c>
      <c r="C8" s="22"/>
      <c r="D8" s="63">
        <v>1</v>
      </c>
      <c r="E8" s="63"/>
      <c r="F8" s="63"/>
      <c r="G8" s="63"/>
      <c r="H8" s="63"/>
      <c r="I8" s="63">
        <v>1</v>
      </c>
    </row>
    <row r="9" spans="1:10" ht="18" customHeight="1" x14ac:dyDescent="0.25">
      <c r="A9" s="31" t="s">
        <v>664</v>
      </c>
      <c r="B9" s="22" t="s">
        <v>665</v>
      </c>
      <c r="C9" s="22"/>
      <c r="D9" s="63"/>
      <c r="E9" s="63"/>
      <c r="F9" s="63"/>
      <c r="G9" s="63">
        <v>1</v>
      </c>
      <c r="H9" s="63"/>
      <c r="I9" s="63">
        <v>1</v>
      </c>
    </row>
    <row r="10" spans="1:10" ht="18" customHeight="1" x14ac:dyDescent="0.25">
      <c r="A10" s="31" t="s">
        <v>666</v>
      </c>
      <c r="B10" s="22" t="s">
        <v>667</v>
      </c>
      <c r="C10" s="22"/>
      <c r="D10" s="63"/>
      <c r="E10" s="63"/>
      <c r="F10" s="63"/>
      <c r="G10" s="63">
        <v>1</v>
      </c>
      <c r="H10" s="63"/>
      <c r="I10" s="63">
        <v>1</v>
      </c>
    </row>
    <row r="11" spans="1:10" ht="18" customHeight="1" x14ac:dyDescent="0.25">
      <c r="A11" s="31" t="s">
        <v>668</v>
      </c>
      <c r="B11" s="22" t="s">
        <v>669</v>
      </c>
      <c r="C11" s="22"/>
      <c r="D11" s="63"/>
      <c r="E11" s="63"/>
      <c r="F11" s="63"/>
      <c r="G11" s="63">
        <v>1</v>
      </c>
      <c r="H11" s="63"/>
      <c r="I11" s="63">
        <v>1</v>
      </c>
    </row>
    <row r="12" spans="1:10" ht="18" customHeight="1" x14ac:dyDescent="0.25">
      <c r="A12" s="31" t="s">
        <v>670</v>
      </c>
      <c r="B12" s="22" t="s">
        <v>467</v>
      </c>
      <c r="C12" s="22"/>
      <c r="D12" s="63"/>
      <c r="E12" s="63">
        <v>1</v>
      </c>
      <c r="F12" s="63"/>
      <c r="G12" s="63"/>
      <c r="H12" s="63"/>
      <c r="I12" s="63"/>
    </row>
    <row r="13" spans="1:10" ht="18" customHeight="1" x14ac:dyDescent="0.25">
      <c r="A13" s="32" t="s">
        <v>671</v>
      </c>
      <c r="B13" s="34" t="s">
        <v>672</v>
      </c>
      <c r="C13" s="22"/>
      <c r="D13" s="63"/>
      <c r="E13" s="63"/>
      <c r="F13" s="63"/>
      <c r="G13" s="63">
        <v>1</v>
      </c>
      <c r="H13" s="63"/>
      <c r="I13" s="63">
        <v>1</v>
      </c>
    </row>
    <row r="14" spans="1:10" ht="18" customHeight="1" x14ac:dyDescent="0.25">
      <c r="A14" s="31" t="s">
        <v>444</v>
      </c>
      <c r="B14" s="69" t="s">
        <v>459</v>
      </c>
      <c r="C14" s="22"/>
      <c r="D14" s="63"/>
      <c r="E14" s="63">
        <v>1</v>
      </c>
      <c r="F14" s="63"/>
      <c r="G14" s="63"/>
      <c r="H14" s="63"/>
      <c r="I14" s="63">
        <v>1</v>
      </c>
    </row>
    <row r="15" spans="1:10" ht="18" customHeight="1" x14ac:dyDescent="0.25">
      <c r="A15" s="31" t="s">
        <v>673</v>
      </c>
      <c r="B15" s="22" t="s">
        <v>674</v>
      </c>
      <c r="C15" s="22"/>
      <c r="D15" s="63"/>
      <c r="E15" s="63"/>
      <c r="F15" s="63">
        <v>1</v>
      </c>
      <c r="G15" s="63"/>
      <c r="H15" s="63"/>
      <c r="I15" s="63">
        <v>1</v>
      </c>
    </row>
    <row r="16" spans="1:10" ht="18" customHeight="1" x14ac:dyDescent="0.25">
      <c r="A16" s="31" t="s">
        <v>445</v>
      </c>
      <c r="B16" s="69" t="s">
        <v>460</v>
      </c>
      <c r="C16" s="22"/>
      <c r="D16" s="63">
        <v>1</v>
      </c>
      <c r="E16" s="63"/>
      <c r="F16" s="63"/>
      <c r="G16" s="63"/>
      <c r="H16" s="63"/>
      <c r="I16" s="63"/>
    </row>
    <row r="17" spans="1:9" ht="18" customHeight="1" x14ac:dyDescent="0.25">
      <c r="A17" s="31" t="s">
        <v>675</v>
      </c>
      <c r="B17" s="22" t="s">
        <v>676</v>
      </c>
      <c r="C17" s="22"/>
      <c r="D17" s="63"/>
      <c r="E17" s="63"/>
      <c r="F17" s="63">
        <v>1</v>
      </c>
      <c r="G17" s="63"/>
      <c r="H17" s="63"/>
      <c r="I17" s="63">
        <v>1</v>
      </c>
    </row>
    <row r="18" spans="1:9" ht="18" customHeight="1" x14ac:dyDescent="0.25">
      <c r="A18" s="31" t="s">
        <v>677</v>
      </c>
      <c r="B18" s="22" t="s">
        <v>627</v>
      </c>
      <c r="C18" s="22"/>
      <c r="D18" s="63"/>
      <c r="E18" s="63"/>
      <c r="F18" s="63"/>
      <c r="G18" s="63">
        <v>1</v>
      </c>
      <c r="H18" s="63"/>
      <c r="I18" s="63">
        <v>1</v>
      </c>
    </row>
    <row r="19" spans="1:9" ht="18" customHeight="1" x14ac:dyDescent="0.25">
      <c r="A19" s="31" t="s">
        <v>446</v>
      </c>
      <c r="B19" s="69" t="s">
        <v>461</v>
      </c>
      <c r="C19" s="22"/>
      <c r="D19" s="63"/>
      <c r="E19" s="63">
        <v>1</v>
      </c>
      <c r="F19" s="63"/>
      <c r="G19" s="63"/>
      <c r="H19" s="63"/>
      <c r="I19" s="63"/>
    </row>
    <row r="20" spans="1:9" ht="18" customHeight="1" x14ac:dyDescent="0.25">
      <c r="A20" s="31" t="s">
        <v>447</v>
      </c>
      <c r="B20" s="69" t="s">
        <v>462</v>
      </c>
      <c r="C20" s="22"/>
      <c r="D20" s="63"/>
      <c r="E20" s="63"/>
      <c r="F20" s="63">
        <v>1</v>
      </c>
      <c r="G20" s="63"/>
      <c r="H20" s="63"/>
      <c r="I20" s="63">
        <v>1</v>
      </c>
    </row>
    <row r="21" spans="1:9" ht="18" customHeight="1" x14ac:dyDescent="0.25">
      <c r="A21" s="31" t="s">
        <v>448</v>
      </c>
      <c r="B21" s="69" t="s">
        <v>463</v>
      </c>
      <c r="C21" s="22">
        <v>1</v>
      </c>
      <c r="D21" s="63"/>
      <c r="E21" s="63"/>
      <c r="F21" s="63"/>
      <c r="G21" s="63"/>
      <c r="H21" s="63"/>
      <c r="I21" s="63"/>
    </row>
    <row r="22" spans="1:9" ht="18" customHeight="1" x14ac:dyDescent="0.25">
      <c r="A22" s="31" t="s">
        <v>449</v>
      </c>
      <c r="B22" s="69" t="s">
        <v>464</v>
      </c>
      <c r="C22" s="22"/>
      <c r="D22" s="63"/>
      <c r="E22" s="63">
        <v>1</v>
      </c>
      <c r="F22" s="63"/>
      <c r="G22" s="63"/>
      <c r="H22" s="63"/>
      <c r="I22" s="63">
        <v>1</v>
      </c>
    </row>
    <row r="23" spans="1:9" ht="18" customHeight="1" x14ac:dyDescent="0.25">
      <c r="A23" s="31" t="s">
        <v>678</v>
      </c>
      <c r="B23" s="22" t="s">
        <v>679</v>
      </c>
      <c r="C23" s="22"/>
      <c r="D23" s="63"/>
      <c r="E23" s="63"/>
      <c r="F23" s="63">
        <v>1</v>
      </c>
      <c r="G23" s="63"/>
      <c r="H23" s="63"/>
      <c r="I23" s="63"/>
    </row>
    <row r="24" spans="1:9" ht="18" customHeight="1" x14ac:dyDescent="0.25">
      <c r="A24" s="31" t="s">
        <v>680</v>
      </c>
      <c r="B24" s="22" t="s">
        <v>681</v>
      </c>
      <c r="C24" s="22"/>
      <c r="D24" s="63"/>
      <c r="E24" s="63"/>
      <c r="F24" s="63">
        <v>1</v>
      </c>
      <c r="G24" s="63"/>
      <c r="H24" s="63"/>
      <c r="I24" s="63">
        <v>1</v>
      </c>
    </row>
    <row r="25" spans="1:9" ht="18" customHeight="1" x14ac:dyDescent="0.25">
      <c r="A25" s="31" t="s">
        <v>450</v>
      </c>
      <c r="B25" s="69" t="s">
        <v>465</v>
      </c>
      <c r="C25" s="22"/>
      <c r="D25" s="63"/>
      <c r="E25" s="63"/>
      <c r="F25" s="63">
        <v>1</v>
      </c>
      <c r="G25" s="63"/>
      <c r="H25" s="63"/>
      <c r="I25" s="63">
        <v>1</v>
      </c>
    </row>
    <row r="26" spans="1:9" ht="18" customHeight="1" x14ac:dyDescent="0.25">
      <c r="A26" s="31" t="s">
        <v>682</v>
      </c>
      <c r="B26" s="22" t="s">
        <v>683</v>
      </c>
      <c r="C26" s="22"/>
      <c r="D26" s="63"/>
      <c r="E26" s="63"/>
      <c r="F26" s="63"/>
      <c r="G26" s="63">
        <v>1</v>
      </c>
      <c r="H26" s="63"/>
      <c r="I26" s="63">
        <v>1</v>
      </c>
    </row>
    <row r="27" spans="1:9" ht="18" customHeight="1" x14ac:dyDescent="0.25">
      <c r="A27" s="31" t="s">
        <v>684</v>
      </c>
      <c r="B27" s="22" t="s">
        <v>470</v>
      </c>
      <c r="C27" s="22"/>
      <c r="D27" s="63"/>
      <c r="E27" s="63"/>
      <c r="F27" s="63"/>
      <c r="G27" s="63">
        <v>1</v>
      </c>
      <c r="H27" s="63"/>
      <c r="I27" s="63">
        <v>1</v>
      </c>
    </row>
    <row r="28" spans="1:9" ht="18" customHeight="1" x14ac:dyDescent="0.25">
      <c r="A28" s="32" t="s">
        <v>451</v>
      </c>
      <c r="B28" s="71" t="s">
        <v>466</v>
      </c>
      <c r="C28" s="22"/>
      <c r="D28" s="63"/>
      <c r="E28" s="63"/>
      <c r="F28" s="63"/>
      <c r="G28" s="63">
        <v>1</v>
      </c>
      <c r="H28" s="63"/>
      <c r="I28" s="63">
        <v>1</v>
      </c>
    </row>
    <row r="29" spans="1:9" ht="18" customHeight="1" x14ac:dyDescent="0.25">
      <c r="A29" s="31" t="s">
        <v>452</v>
      </c>
      <c r="B29" s="69" t="s">
        <v>467</v>
      </c>
      <c r="C29" s="22"/>
      <c r="D29" s="63"/>
      <c r="E29" s="63">
        <v>1</v>
      </c>
      <c r="F29" s="63"/>
      <c r="G29" s="63"/>
      <c r="H29" s="63"/>
      <c r="I29" s="63"/>
    </row>
    <row r="30" spans="1:9" ht="18" customHeight="1" x14ac:dyDescent="0.25">
      <c r="A30" s="31" t="s">
        <v>453</v>
      </c>
      <c r="B30" s="69" t="s">
        <v>469</v>
      </c>
      <c r="C30" s="22"/>
      <c r="D30" s="63"/>
      <c r="E30" s="63"/>
      <c r="F30" s="63">
        <v>1</v>
      </c>
      <c r="G30" s="63"/>
      <c r="H30" s="63"/>
      <c r="I30" s="63">
        <v>1</v>
      </c>
    </row>
    <row r="31" spans="1:9" ht="18" customHeight="1" x14ac:dyDescent="0.25">
      <c r="A31" s="31" t="s">
        <v>454</v>
      </c>
      <c r="B31" s="69" t="s">
        <v>470</v>
      </c>
      <c r="C31" s="22"/>
      <c r="D31" s="63"/>
      <c r="E31" s="63">
        <v>1</v>
      </c>
      <c r="F31" s="63"/>
      <c r="G31" s="63"/>
      <c r="H31" s="63"/>
      <c r="I31" s="63"/>
    </row>
    <row r="32" spans="1:9" ht="18" customHeight="1" x14ac:dyDescent="0.25">
      <c r="A32" s="31" t="s">
        <v>455</v>
      </c>
      <c r="B32" s="69" t="s">
        <v>471</v>
      </c>
      <c r="C32" s="22"/>
      <c r="D32" s="63"/>
      <c r="E32" s="63">
        <v>1</v>
      </c>
      <c r="F32" s="63"/>
      <c r="G32" s="63"/>
      <c r="H32" s="63"/>
      <c r="I32" s="63">
        <v>1</v>
      </c>
    </row>
    <row r="33" spans="1:9" ht="18" customHeight="1" x14ac:dyDescent="0.25">
      <c r="A33" s="31" t="s">
        <v>456</v>
      </c>
      <c r="B33" s="69" t="s">
        <v>472</v>
      </c>
      <c r="C33" s="22"/>
      <c r="D33" s="63"/>
      <c r="E33" s="63">
        <v>1</v>
      </c>
      <c r="F33" s="63"/>
      <c r="G33" s="63"/>
      <c r="H33" s="63"/>
      <c r="I33" s="63">
        <v>1</v>
      </c>
    </row>
    <row r="34" spans="1:9" ht="18" customHeight="1" x14ac:dyDescent="0.25">
      <c r="A34" s="31" t="s">
        <v>457</v>
      </c>
      <c r="B34" s="69" t="s">
        <v>466</v>
      </c>
      <c r="C34" s="22">
        <v>1</v>
      </c>
      <c r="D34" s="63"/>
      <c r="E34" s="63"/>
      <c r="F34" s="63"/>
      <c r="G34" s="63"/>
      <c r="H34" s="63"/>
      <c r="I34" s="63"/>
    </row>
    <row r="35" spans="1:9" ht="18" customHeight="1" x14ac:dyDescent="0.25">
      <c r="A35" s="31" t="s">
        <v>685</v>
      </c>
      <c r="B35" s="22" t="s">
        <v>522</v>
      </c>
      <c r="C35" s="22"/>
      <c r="D35" s="63"/>
      <c r="E35" s="63"/>
      <c r="F35" s="63"/>
      <c r="G35" s="63">
        <v>1</v>
      </c>
      <c r="H35" s="63"/>
      <c r="I35" s="63">
        <v>1</v>
      </c>
    </row>
    <row r="36" spans="1:9" ht="18" customHeight="1" x14ac:dyDescent="0.25">
      <c r="A36" s="31" t="s">
        <v>473</v>
      </c>
      <c r="B36" s="69" t="s">
        <v>474</v>
      </c>
      <c r="C36" s="22"/>
      <c r="D36" s="63"/>
      <c r="E36" s="63"/>
      <c r="F36" s="63"/>
      <c r="G36" s="63">
        <v>1</v>
      </c>
      <c r="H36" s="63"/>
      <c r="I36" s="63">
        <v>1</v>
      </c>
    </row>
    <row r="37" spans="1:9" ht="18" customHeight="1" x14ac:dyDescent="0.25">
      <c r="A37" s="31" t="s">
        <v>475</v>
      </c>
      <c r="B37" s="69" t="s">
        <v>471</v>
      </c>
      <c r="C37" s="22">
        <v>1</v>
      </c>
      <c r="D37" s="63"/>
      <c r="E37" s="63"/>
      <c r="F37" s="63"/>
      <c r="G37" s="63"/>
      <c r="H37" s="63"/>
      <c r="I37" s="63"/>
    </row>
    <row r="38" spans="1:9" ht="18" customHeight="1" x14ac:dyDescent="0.25">
      <c r="A38" s="31" t="s">
        <v>476</v>
      </c>
      <c r="B38" s="69" t="s">
        <v>477</v>
      </c>
      <c r="C38" s="22"/>
      <c r="D38" s="63"/>
      <c r="E38" s="63">
        <v>1</v>
      </c>
      <c r="F38" s="63"/>
      <c r="G38" s="63"/>
      <c r="H38" s="63"/>
      <c r="I38" s="63">
        <v>1</v>
      </c>
    </row>
    <row r="39" spans="1:9" ht="18" customHeight="1" x14ac:dyDescent="0.25">
      <c r="A39" s="31" t="s">
        <v>478</v>
      </c>
      <c r="B39" s="69" t="s">
        <v>479</v>
      </c>
      <c r="C39" s="22">
        <v>1</v>
      </c>
      <c r="D39" s="63"/>
      <c r="E39" s="63"/>
      <c r="F39" s="63"/>
      <c r="G39" s="63"/>
      <c r="H39" s="63"/>
      <c r="I39" s="63"/>
    </row>
    <row r="40" spans="1:9" ht="18" customHeight="1" x14ac:dyDescent="0.25">
      <c r="A40" s="31" t="s">
        <v>480</v>
      </c>
      <c r="B40" s="69" t="s">
        <v>477</v>
      </c>
      <c r="C40" s="22"/>
      <c r="D40" s="63"/>
      <c r="E40" s="63">
        <v>1</v>
      </c>
      <c r="F40" s="63"/>
      <c r="G40" s="63"/>
      <c r="H40" s="63"/>
      <c r="I40" s="63">
        <v>1</v>
      </c>
    </row>
    <row r="41" spans="1:9" ht="18" customHeight="1" x14ac:dyDescent="0.25">
      <c r="A41" s="32" t="s">
        <v>481</v>
      </c>
      <c r="B41" s="71" t="s">
        <v>482</v>
      </c>
      <c r="C41" s="22"/>
      <c r="D41" s="63"/>
      <c r="E41" s="63">
        <v>1</v>
      </c>
      <c r="F41" s="63"/>
      <c r="G41" s="63"/>
      <c r="H41" s="63"/>
      <c r="I41" s="63">
        <v>1</v>
      </c>
    </row>
    <row r="42" spans="1:9" ht="18" customHeight="1" x14ac:dyDescent="0.25">
      <c r="A42" s="31" t="s">
        <v>686</v>
      </c>
      <c r="B42" s="22" t="s">
        <v>488</v>
      </c>
      <c r="C42" s="22"/>
      <c r="D42" s="63"/>
      <c r="E42" s="63"/>
      <c r="F42" s="63"/>
      <c r="G42" s="63"/>
      <c r="H42" s="63">
        <v>1</v>
      </c>
      <c r="I42" s="63">
        <v>1</v>
      </c>
    </row>
    <row r="43" spans="1:9" ht="18" customHeight="1" x14ac:dyDescent="0.25">
      <c r="A43" s="31" t="s">
        <v>687</v>
      </c>
      <c r="B43" s="22" t="s">
        <v>688</v>
      </c>
      <c r="C43" s="22"/>
      <c r="D43" s="63"/>
      <c r="E43" s="63"/>
      <c r="F43" s="63"/>
      <c r="G43" s="63">
        <v>1</v>
      </c>
      <c r="H43" s="63"/>
      <c r="I43" s="63">
        <v>1</v>
      </c>
    </row>
    <row r="44" spans="1:9" ht="18" customHeight="1" x14ac:dyDescent="0.25">
      <c r="A44" s="31" t="s">
        <v>689</v>
      </c>
      <c r="B44" s="22" t="s">
        <v>690</v>
      </c>
      <c r="C44" s="22"/>
      <c r="D44" s="63"/>
      <c r="E44" s="63"/>
      <c r="F44" s="63"/>
      <c r="G44" s="63">
        <v>1</v>
      </c>
      <c r="H44" s="63"/>
      <c r="I44" s="63">
        <v>1</v>
      </c>
    </row>
    <row r="45" spans="1:9" ht="18" customHeight="1" x14ac:dyDescent="0.25">
      <c r="A45" s="31" t="s">
        <v>691</v>
      </c>
      <c r="B45" s="22" t="s">
        <v>692</v>
      </c>
      <c r="C45" s="22"/>
      <c r="D45" s="63"/>
      <c r="E45" s="63"/>
      <c r="F45" s="63"/>
      <c r="G45" s="63">
        <v>1</v>
      </c>
      <c r="H45" s="63"/>
      <c r="I45" s="63">
        <v>1</v>
      </c>
    </row>
    <row r="46" spans="1:9" ht="18" customHeight="1" x14ac:dyDescent="0.25">
      <c r="A46" s="31" t="s">
        <v>483</v>
      </c>
      <c r="B46" s="69" t="s">
        <v>484</v>
      </c>
      <c r="C46" s="22"/>
      <c r="D46" s="63"/>
      <c r="E46" s="63">
        <v>1</v>
      </c>
      <c r="F46" s="63"/>
      <c r="G46" s="63"/>
      <c r="H46" s="63"/>
      <c r="I46" s="63"/>
    </row>
    <row r="47" spans="1:9" ht="18" customHeight="1" x14ac:dyDescent="0.25">
      <c r="A47" s="31" t="s">
        <v>485</v>
      </c>
      <c r="B47" s="69" t="s">
        <v>459</v>
      </c>
      <c r="C47" s="22"/>
      <c r="D47" s="63"/>
      <c r="E47" s="63"/>
      <c r="F47" s="63">
        <v>1</v>
      </c>
      <c r="G47" s="63"/>
      <c r="H47" s="63"/>
      <c r="I47" s="63">
        <v>1</v>
      </c>
    </row>
    <row r="48" spans="1:9" ht="18" customHeight="1" x14ac:dyDescent="0.25">
      <c r="A48" s="31" t="s">
        <v>486</v>
      </c>
      <c r="B48" s="69" t="s">
        <v>463</v>
      </c>
      <c r="C48" s="22"/>
      <c r="D48" s="63"/>
      <c r="E48" s="63">
        <v>1</v>
      </c>
      <c r="F48" s="63"/>
      <c r="G48" s="63"/>
      <c r="H48" s="63"/>
      <c r="I48" s="63"/>
    </row>
    <row r="49" spans="1:9" ht="18" customHeight="1" x14ac:dyDescent="0.25">
      <c r="A49" s="31" t="s">
        <v>693</v>
      </c>
      <c r="B49" s="22" t="s">
        <v>694</v>
      </c>
      <c r="C49" s="22"/>
      <c r="D49" s="63"/>
      <c r="E49" s="63"/>
      <c r="F49" s="63"/>
      <c r="G49" s="63">
        <v>1</v>
      </c>
      <c r="H49" s="63"/>
      <c r="I49" s="63">
        <v>1</v>
      </c>
    </row>
    <row r="50" spans="1:9" ht="18" customHeight="1" x14ac:dyDescent="0.25">
      <c r="A50" s="31" t="s">
        <v>487</v>
      </c>
      <c r="B50" s="69" t="s">
        <v>488</v>
      </c>
      <c r="C50" s="22"/>
      <c r="D50" s="63">
        <v>1</v>
      </c>
      <c r="E50" s="63"/>
      <c r="F50" s="63"/>
      <c r="G50" s="63"/>
      <c r="H50" s="63"/>
      <c r="I50" s="63">
        <v>1</v>
      </c>
    </row>
    <row r="51" spans="1:9" ht="18" customHeight="1" x14ac:dyDescent="0.25">
      <c r="A51" s="31" t="s">
        <v>827</v>
      </c>
      <c r="B51" s="22" t="s">
        <v>463</v>
      </c>
      <c r="C51" s="22"/>
      <c r="D51" s="63"/>
      <c r="E51" s="63"/>
      <c r="F51" s="63"/>
      <c r="G51" s="63">
        <v>1</v>
      </c>
      <c r="H51" s="63"/>
      <c r="I51" s="63">
        <v>1</v>
      </c>
    </row>
    <row r="52" spans="1:9" ht="18" customHeight="1" x14ac:dyDescent="0.25">
      <c r="A52" s="31" t="s">
        <v>828</v>
      </c>
      <c r="B52" s="22" t="s">
        <v>513</v>
      </c>
      <c r="C52" s="22"/>
      <c r="D52" s="63"/>
      <c r="E52" s="63"/>
      <c r="F52" s="63"/>
      <c r="G52" s="63"/>
      <c r="H52" s="63">
        <v>1</v>
      </c>
      <c r="I52" s="63">
        <v>1</v>
      </c>
    </row>
    <row r="53" spans="1:9" ht="18" customHeight="1" x14ac:dyDescent="0.25">
      <c r="A53" s="31" t="s">
        <v>489</v>
      </c>
      <c r="B53" s="69" t="s">
        <v>477</v>
      </c>
      <c r="C53" s="22"/>
      <c r="D53" s="63"/>
      <c r="E53" s="63"/>
      <c r="F53" s="63">
        <v>1</v>
      </c>
      <c r="G53" s="63"/>
      <c r="H53" s="63"/>
      <c r="I53" s="63">
        <v>1</v>
      </c>
    </row>
    <row r="54" spans="1:9" ht="18" customHeight="1" x14ac:dyDescent="0.25">
      <c r="A54" s="31" t="s">
        <v>490</v>
      </c>
      <c r="B54" s="69" t="s">
        <v>491</v>
      </c>
      <c r="C54" s="22"/>
      <c r="D54" s="63"/>
      <c r="E54" s="63"/>
      <c r="F54" s="63"/>
      <c r="G54" s="63">
        <v>1</v>
      </c>
      <c r="H54" s="63"/>
      <c r="I54" s="63">
        <v>1</v>
      </c>
    </row>
    <row r="55" spans="1:9" ht="18" customHeight="1" x14ac:dyDescent="0.25">
      <c r="A55" s="31" t="s">
        <v>492</v>
      </c>
      <c r="B55" s="69" t="s">
        <v>493</v>
      </c>
      <c r="C55" s="22"/>
      <c r="D55" s="63"/>
      <c r="E55" s="63"/>
      <c r="F55" s="63">
        <v>1</v>
      </c>
      <c r="G55" s="63"/>
      <c r="H55" s="63"/>
      <c r="I55" s="63">
        <v>1</v>
      </c>
    </row>
    <row r="56" spans="1:9" ht="18" customHeight="1" x14ac:dyDescent="0.25">
      <c r="A56" s="31" t="s">
        <v>695</v>
      </c>
      <c r="B56" s="22" t="s">
        <v>558</v>
      </c>
      <c r="C56" s="22"/>
      <c r="D56" s="63"/>
      <c r="E56" s="63"/>
      <c r="F56" s="63">
        <v>1</v>
      </c>
      <c r="G56" s="63"/>
      <c r="H56" s="63"/>
      <c r="I56" s="63"/>
    </row>
    <row r="57" spans="1:9" ht="18" customHeight="1" x14ac:dyDescent="0.25">
      <c r="A57" s="31" t="s">
        <v>494</v>
      </c>
      <c r="B57" s="69" t="s">
        <v>495</v>
      </c>
      <c r="C57" s="22"/>
      <c r="D57" s="63"/>
      <c r="E57" s="63"/>
      <c r="F57" s="63">
        <v>1</v>
      </c>
      <c r="G57" s="63"/>
      <c r="H57" s="63"/>
      <c r="I57" s="63">
        <v>1</v>
      </c>
    </row>
    <row r="58" spans="1:9" ht="18" customHeight="1" x14ac:dyDescent="0.25">
      <c r="A58" s="31" t="s">
        <v>696</v>
      </c>
      <c r="B58" s="22" t="s">
        <v>482</v>
      </c>
      <c r="C58" s="22"/>
      <c r="D58" s="63"/>
      <c r="E58" s="63"/>
      <c r="F58" s="63">
        <v>1</v>
      </c>
      <c r="G58" s="63"/>
      <c r="H58" s="63"/>
      <c r="I58" s="63"/>
    </row>
    <row r="59" spans="1:9" ht="18" customHeight="1" x14ac:dyDescent="0.25">
      <c r="A59" s="31" t="s">
        <v>697</v>
      </c>
      <c r="B59" s="22" t="s">
        <v>698</v>
      </c>
      <c r="C59" s="22"/>
      <c r="D59" s="63"/>
      <c r="E59" s="63"/>
      <c r="F59" s="63"/>
      <c r="G59" s="63">
        <v>1</v>
      </c>
      <c r="H59" s="63"/>
      <c r="I59" s="63">
        <v>1</v>
      </c>
    </row>
    <row r="60" spans="1:9" ht="18" customHeight="1" x14ac:dyDescent="0.25">
      <c r="A60" s="31" t="s">
        <v>496</v>
      </c>
      <c r="B60" s="69" t="s">
        <v>497</v>
      </c>
      <c r="C60" s="22"/>
      <c r="D60" s="63"/>
      <c r="E60" s="63">
        <v>1</v>
      </c>
      <c r="F60" s="63"/>
      <c r="G60" s="63"/>
      <c r="H60" s="63"/>
      <c r="I60" s="63">
        <v>1</v>
      </c>
    </row>
    <row r="61" spans="1:9" ht="18" customHeight="1" x14ac:dyDescent="0.25">
      <c r="A61" s="31" t="s">
        <v>498</v>
      </c>
      <c r="B61" s="69" t="s">
        <v>499</v>
      </c>
      <c r="C61" s="22"/>
      <c r="D61" s="63">
        <v>1</v>
      </c>
      <c r="E61" s="63"/>
      <c r="F61" s="63"/>
      <c r="G61" s="63"/>
      <c r="H61" s="63"/>
      <c r="I61" s="63"/>
    </row>
    <row r="62" spans="1:9" ht="18" customHeight="1" x14ac:dyDescent="0.25">
      <c r="A62" s="31" t="s">
        <v>699</v>
      </c>
      <c r="B62" s="22" t="s">
        <v>525</v>
      </c>
      <c r="C62" s="22"/>
      <c r="D62" s="63"/>
      <c r="E62" s="63"/>
      <c r="F62" s="63"/>
      <c r="G62" s="63">
        <v>1</v>
      </c>
      <c r="H62" s="63"/>
      <c r="I62" s="63">
        <v>1</v>
      </c>
    </row>
    <row r="63" spans="1:9" ht="18" customHeight="1" x14ac:dyDescent="0.25">
      <c r="A63" s="31" t="s">
        <v>500</v>
      </c>
      <c r="B63" s="69" t="s">
        <v>501</v>
      </c>
      <c r="C63" s="22"/>
      <c r="D63" s="63"/>
      <c r="E63" s="63"/>
      <c r="F63" s="63">
        <v>1</v>
      </c>
      <c r="G63" s="63"/>
      <c r="H63" s="63"/>
      <c r="I63" s="63">
        <v>1</v>
      </c>
    </row>
    <row r="64" spans="1:9" ht="18" customHeight="1" x14ac:dyDescent="0.25">
      <c r="A64" s="31" t="s">
        <v>700</v>
      </c>
      <c r="B64" s="22" t="s">
        <v>701</v>
      </c>
      <c r="C64" s="22"/>
      <c r="D64" s="63"/>
      <c r="E64" s="63"/>
      <c r="F64" s="63"/>
      <c r="G64" s="63"/>
      <c r="H64" s="63">
        <v>1</v>
      </c>
      <c r="I64" s="63">
        <v>1</v>
      </c>
    </row>
    <row r="65" spans="1:9" ht="18" customHeight="1" x14ac:dyDescent="0.25">
      <c r="A65" s="31" t="s">
        <v>502</v>
      </c>
      <c r="B65" s="69" t="s">
        <v>503</v>
      </c>
      <c r="C65" s="22"/>
      <c r="D65" s="63"/>
      <c r="E65" s="63"/>
      <c r="F65" s="63">
        <v>1</v>
      </c>
      <c r="G65" s="63"/>
      <c r="H65" s="63"/>
      <c r="I65" s="63">
        <v>1</v>
      </c>
    </row>
    <row r="66" spans="1:9" ht="18" customHeight="1" x14ac:dyDescent="0.25">
      <c r="A66" s="31" t="s">
        <v>702</v>
      </c>
      <c r="B66" s="22" t="s">
        <v>468</v>
      </c>
      <c r="C66" s="22"/>
      <c r="D66" s="63"/>
      <c r="E66" s="63"/>
      <c r="F66" s="63">
        <v>1</v>
      </c>
      <c r="G66" s="63"/>
      <c r="H66" s="63"/>
      <c r="I66" s="63">
        <v>1</v>
      </c>
    </row>
    <row r="67" spans="1:9" ht="18" customHeight="1" x14ac:dyDescent="0.25">
      <c r="A67" s="32" t="s">
        <v>504</v>
      </c>
      <c r="B67" s="71" t="s">
        <v>505</v>
      </c>
      <c r="C67" s="22"/>
      <c r="D67" s="63"/>
      <c r="E67" s="63">
        <v>1</v>
      </c>
      <c r="F67" s="63"/>
      <c r="G67" s="63"/>
      <c r="H67" s="63"/>
      <c r="I67" s="63"/>
    </row>
    <row r="68" spans="1:9" ht="18" customHeight="1" x14ac:dyDescent="0.25">
      <c r="A68" s="31" t="s">
        <v>506</v>
      </c>
      <c r="B68" s="69" t="s">
        <v>88</v>
      </c>
      <c r="C68" s="22">
        <v>1</v>
      </c>
      <c r="D68" s="63"/>
      <c r="E68" s="63"/>
      <c r="F68" s="63"/>
      <c r="G68" s="63"/>
      <c r="H68" s="63"/>
      <c r="I68" s="63"/>
    </row>
    <row r="69" spans="1:9" ht="18" customHeight="1" x14ac:dyDescent="0.25">
      <c r="A69" s="31" t="s">
        <v>507</v>
      </c>
      <c r="B69" s="69" t="s">
        <v>508</v>
      </c>
      <c r="C69" s="22"/>
      <c r="D69" s="63">
        <v>1</v>
      </c>
      <c r="E69" s="63"/>
      <c r="F69" s="63"/>
      <c r="G69" s="63"/>
      <c r="H69" s="63"/>
      <c r="I69" s="63">
        <v>1</v>
      </c>
    </row>
    <row r="70" spans="1:9" ht="18" customHeight="1" x14ac:dyDescent="0.25">
      <c r="A70" s="31" t="s">
        <v>509</v>
      </c>
      <c r="B70" s="69" t="s">
        <v>482</v>
      </c>
      <c r="C70" s="22"/>
      <c r="D70" s="63">
        <v>1</v>
      </c>
      <c r="E70" s="63"/>
      <c r="F70" s="63"/>
      <c r="G70" s="63"/>
      <c r="H70" s="63"/>
      <c r="I70" s="63">
        <v>1</v>
      </c>
    </row>
    <row r="71" spans="1:9" ht="18" customHeight="1" x14ac:dyDescent="0.25">
      <c r="A71" s="31" t="s">
        <v>510</v>
      </c>
      <c r="B71" s="69" t="s">
        <v>511</v>
      </c>
      <c r="C71" s="22"/>
      <c r="D71" s="63"/>
      <c r="E71" s="63"/>
      <c r="F71" s="63"/>
      <c r="G71" s="63">
        <v>1</v>
      </c>
      <c r="H71" s="63"/>
      <c r="I71" s="63">
        <v>1</v>
      </c>
    </row>
    <row r="72" spans="1:9" ht="18" customHeight="1" x14ac:dyDescent="0.25">
      <c r="A72" s="31" t="s">
        <v>512</v>
      </c>
      <c r="B72" s="69" t="s">
        <v>513</v>
      </c>
      <c r="C72" s="22"/>
      <c r="D72" s="63"/>
      <c r="E72" s="63"/>
      <c r="F72" s="63"/>
      <c r="G72" s="63">
        <v>1</v>
      </c>
      <c r="H72" s="63"/>
      <c r="I72" s="63">
        <v>1</v>
      </c>
    </row>
    <row r="73" spans="1:9" ht="18" customHeight="1" x14ac:dyDescent="0.25">
      <c r="A73" s="31" t="s">
        <v>514</v>
      </c>
      <c r="B73" s="69" t="s">
        <v>515</v>
      </c>
      <c r="C73" s="22"/>
      <c r="D73" s="63"/>
      <c r="E73" s="63"/>
      <c r="F73" s="63">
        <v>1</v>
      </c>
      <c r="G73" s="63"/>
      <c r="H73" s="63"/>
      <c r="I73" s="63">
        <v>1</v>
      </c>
    </row>
    <row r="74" spans="1:9" ht="18" customHeight="1" x14ac:dyDescent="0.25">
      <c r="A74" s="31" t="s">
        <v>703</v>
      </c>
      <c r="B74" s="22" t="s">
        <v>477</v>
      </c>
      <c r="C74" s="22"/>
      <c r="D74" s="63"/>
      <c r="E74" s="63"/>
      <c r="F74" s="63">
        <v>1</v>
      </c>
      <c r="G74" s="63"/>
      <c r="H74" s="63"/>
      <c r="I74" s="63"/>
    </row>
    <row r="75" spans="1:9" ht="18" customHeight="1" x14ac:dyDescent="0.25">
      <c r="A75" s="31" t="s">
        <v>516</v>
      </c>
      <c r="B75" s="69" t="s">
        <v>517</v>
      </c>
      <c r="C75" s="22"/>
      <c r="D75" s="63"/>
      <c r="E75" s="63"/>
      <c r="F75" s="63"/>
      <c r="G75" s="63">
        <v>1</v>
      </c>
      <c r="H75" s="63"/>
      <c r="I75" s="63">
        <v>1</v>
      </c>
    </row>
    <row r="76" spans="1:9" ht="18" customHeight="1" x14ac:dyDescent="0.25">
      <c r="A76" s="31" t="s">
        <v>518</v>
      </c>
      <c r="B76" s="69" t="s">
        <v>519</v>
      </c>
      <c r="C76" s="22"/>
      <c r="D76" s="63"/>
      <c r="E76" s="63">
        <v>1</v>
      </c>
      <c r="F76" s="63"/>
      <c r="G76" s="63"/>
      <c r="H76" s="63"/>
      <c r="I76" s="63"/>
    </row>
    <row r="77" spans="1:9" ht="18" customHeight="1" x14ac:dyDescent="0.25">
      <c r="A77" s="31" t="s">
        <v>704</v>
      </c>
      <c r="B77" s="22" t="s">
        <v>705</v>
      </c>
      <c r="C77" s="22"/>
      <c r="D77" s="63"/>
      <c r="E77" s="63"/>
      <c r="F77" s="63"/>
      <c r="G77" s="63"/>
      <c r="H77" s="63">
        <v>1</v>
      </c>
      <c r="I77" s="63">
        <v>1</v>
      </c>
    </row>
    <row r="78" spans="1:9" ht="18" customHeight="1" x14ac:dyDescent="0.25">
      <c r="A78" s="31" t="s">
        <v>520</v>
      </c>
      <c r="B78" s="69" t="s">
        <v>463</v>
      </c>
      <c r="C78" s="22"/>
      <c r="D78" s="63"/>
      <c r="E78" s="63"/>
      <c r="F78" s="63"/>
      <c r="G78" s="63"/>
      <c r="H78" s="63">
        <v>1</v>
      </c>
      <c r="I78" s="63">
        <v>1</v>
      </c>
    </row>
    <row r="79" spans="1:9" ht="18" customHeight="1" x14ac:dyDescent="0.25">
      <c r="A79" s="16" t="s">
        <v>521</v>
      </c>
      <c r="B79" s="72" t="s">
        <v>522</v>
      </c>
      <c r="C79" s="22"/>
      <c r="D79" s="63"/>
      <c r="E79" s="63"/>
      <c r="F79" s="63">
        <v>1</v>
      </c>
      <c r="G79" s="63"/>
      <c r="H79" s="63"/>
      <c r="I79" s="63">
        <v>1</v>
      </c>
    </row>
    <row r="80" spans="1:9" ht="18" customHeight="1" x14ac:dyDescent="0.25">
      <c r="A80" s="31" t="s">
        <v>706</v>
      </c>
      <c r="B80" s="22" t="s">
        <v>596</v>
      </c>
      <c r="C80" s="22"/>
      <c r="D80" s="63"/>
      <c r="E80" s="63"/>
      <c r="F80" s="63">
        <v>1</v>
      </c>
      <c r="G80" s="63"/>
      <c r="H80" s="63"/>
      <c r="I80" s="63"/>
    </row>
    <row r="81" spans="1:9" ht="18" customHeight="1" x14ac:dyDescent="0.25">
      <c r="A81" s="31" t="s">
        <v>663</v>
      </c>
      <c r="B81" s="69" t="s">
        <v>523</v>
      </c>
      <c r="C81" s="22"/>
      <c r="D81" s="63"/>
      <c r="E81" s="63"/>
      <c r="F81" s="63">
        <v>1</v>
      </c>
      <c r="G81" s="63"/>
      <c r="H81" s="63"/>
      <c r="I81" s="63">
        <v>1</v>
      </c>
    </row>
    <row r="82" spans="1:9" ht="18" customHeight="1" x14ac:dyDescent="0.25">
      <c r="A82" s="31" t="s">
        <v>707</v>
      </c>
      <c r="B82" s="22" t="s">
        <v>708</v>
      </c>
      <c r="C82" s="22"/>
      <c r="D82" s="63"/>
      <c r="E82" s="63"/>
      <c r="F82" s="63"/>
      <c r="G82" s="63">
        <v>1</v>
      </c>
      <c r="H82" s="63"/>
      <c r="I82" s="63">
        <v>1</v>
      </c>
    </row>
    <row r="83" spans="1:9" ht="18" customHeight="1" x14ac:dyDescent="0.25">
      <c r="A83" s="31" t="s">
        <v>524</v>
      </c>
      <c r="B83" s="22" t="s">
        <v>709</v>
      </c>
      <c r="C83" s="22"/>
      <c r="D83" s="63"/>
      <c r="E83" s="63">
        <v>1</v>
      </c>
      <c r="F83" s="63"/>
      <c r="G83" s="63"/>
      <c r="H83" s="63"/>
      <c r="I83" s="63">
        <v>1</v>
      </c>
    </row>
    <row r="84" spans="1:9" ht="18" customHeight="1" x14ac:dyDescent="0.25">
      <c r="A84" s="31" t="s">
        <v>524</v>
      </c>
      <c r="B84" s="69" t="s">
        <v>525</v>
      </c>
      <c r="C84" s="22"/>
      <c r="D84" s="63"/>
      <c r="E84" s="63">
        <v>1</v>
      </c>
      <c r="F84" s="63"/>
      <c r="G84" s="63"/>
      <c r="H84" s="63"/>
      <c r="I84" s="63">
        <v>1</v>
      </c>
    </row>
    <row r="85" spans="1:9" ht="18" customHeight="1" x14ac:dyDescent="0.25">
      <c r="A85" s="31" t="s">
        <v>710</v>
      </c>
      <c r="B85" s="22" t="s">
        <v>461</v>
      </c>
      <c r="C85" s="22"/>
      <c r="D85" s="63"/>
      <c r="E85" s="63"/>
      <c r="F85" s="63"/>
      <c r="G85" s="63">
        <v>1</v>
      </c>
      <c r="H85" s="63"/>
      <c r="I85" s="63">
        <v>1</v>
      </c>
    </row>
    <row r="86" spans="1:9" ht="18" customHeight="1" x14ac:dyDescent="0.25">
      <c r="A86" s="31" t="s">
        <v>711</v>
      </c>
      <c r="B86" s="22" t="s">
        <v>466</v>
      </c>
      <c r="C86" s="22"/>
      <c r="D86" s="63"/>
      <c r="E86" s="63"/>
      <c r="F86" s="63"/>
      <c r="G86" s="63">
        <v>1</v>
      </c>
      <c r="H86" s="63"/>
      <c r="I86" s="63">
        <v>1</v>
      </c>
    </row>
    <row r="87" spans="1:9" ht="18" customHeight="1" x14ac:dyDescent="0.25">
      <c r="A87" s="31" t="s">
        <v>712</v>
      </c>
      <c r="B87" s="22" t="s">
        <v>713</v>
      </c>
      <c r="C87" s="22"/>
      <c r="D87" s="63"/>
      <c r="E87" s="63"/>
      <c r="F87" s="63"/>
      <c r="G87" s="63">
        <v>1</v>
      </c>
      <c r="H87" s="63"/>
      <c r="I87" s="63">
        <v>1</v>
      </c>
    </row>
    <row r="88" spans="1:9" ht="18" customHeight="1" x14ac:dyDescent="0.25">
      <c r="A88" s="31" t="s">
        <v>714</v>
      </c>
      <c r="B88" s="22" t="s">
        <v>715</v>
      </c>
      <c r="C88" s="22"/>
      <c r="D88" s="63"/>
      <c r="E88" s="63"/>
      <c r="F88" s="63">
        <v>1</v>
      </c>
      <c r="G88" s="63"/>
      <c r="H88" s="63"/>
      <c r="I88" s="63"/>
    </row>
    <row r="89" spans="1:9" ht="18" customHeight="1" x14ac:dyDescent="0.25">
      <c r="A89" s="31" t="s">
        <v>526</v>
      </c>
      <c r="B89" s="69" t="s">
        <v>527</v>
      </c>
      <c r="C89" s="22"/>
      <c r="D89" s="63"/>
      <c r="E89" s="63"/>
      <c r="F89" s="63"/>
      <c r="G89" s="63">
        <v>1</v>
      </c>
      <c r="H89" s="63"/>
      <c r="I89" s="63">
        <v>1</v>
      </c>
    </row>
    <row r="90" spans="1:9" ht="18" customHeight="1" x14ac:dyDescent="0.25">
      <c r="A90" s="31" t="s">
        <v>528</v>
      </c>
      <c r="B90" s="69" t="s">
        <v>529</v>
      </c>
      <c r="C90" s="22"/>
      <c r="D90" s="63"/>
      <c r="E90" s="63">
        <v>1</v>
      </c>
      <c r="F90" s="63"/>
      <c r="G90" s="63"/>
      <c r="H90" s="63"/>
      <c r="I90" s="63"/>
    </row>
    <row r="91" spans="1:9" ht="18" customHeight="1" x14ac:dyDescent="0.25">
      <c r="A91" s="31" t="s">
        <v>716</v>
      </c>
      <c r="B91" s="22" t="s">
        <v>717</v>
      </c>
      <c r="C91" s="22"/>
      <c r="D91" s="63"/>
      <c r="E91" s="63"/>
      <c r="F91" s="63">
        <v>1</v>
      </c>
      <c r="G91" s="63"/>
      <c r="H91" s="63"/>
      <c r="I91" s="63"/>
    </row>
    <row r="92" spans="1:9" ht="18" customHeight="1" x14ac:dyDescent="0.25">
      <c r="A92" s="31" t="s">
        <v>718</v>
      </c>
      <c r="B92" s="22" t="s">
        <v>719</v>
      </c>
      <c r="C92" s="22"/>
      <c r="D92" s="63"/>
      <c r="E92" s="63"/>
      <c r="F92" s="63"/>
      <c r="G92" s="63">
        <v>1</v>
      </c>
      <c r="H92" s="63"/>
      <c r="I92" s="63">
        <v>1</v>
      </c>
    </row>
    <row r="93" spans="1:9" ht="18" customHeight="1" x14ac:dyDescent="0.25">
      <c r="A93" s="31" t="s">
        <v>530</v>
      </c>
      <c r="B93" s="69" t="s">
        <v>531</v>
      </c>
      <c r="C93" s="22">
        <v>1</v>
      </c>
      <c r="D93" s="63"/>
      <c r="E93" s="63"/>
      <c r="F93" s="63"/>
      <c r="G93" s="63"/>
      <c r="H93" s="63"/>
      <c r="I93" s="63">
        <v>1</v>
      </c>
    </row>
    <row r="94" spans="1:9" ht="18" customHeight="1" x14ac:dyDescent="0.25">
      <c r="A94" s="31" t="s">
        <v>532</v>
      </c>
      <c r="B94" s="69" t="s">
        <v>533</v>
      </c>
      <c r="C94" s="22"/>
      <c r="D94" s="63"/>
      <c r="E94" s="63">
        <v>1</v>
      </c>
      <c r="F94" s="63"/>
      <c r="G94" s="63"/>
      <c r="H94" s="63"/>
      <c r="I94" s="63">
        <v>1</v>
      </c>
    </row>
    <row r="95" spans="1:9" ht="18" customHeight="1" x14ac:dyDescent="0.25">
      <c r="A95" s="31" t="s">
        <v>720</v>
      </c>
      <c r="B95" s="22" t="s">
        <v>721</v>
      </c>
      <c r="C95" s="22"/>
      <c r="D95" s="63"/>
      <c r="E95" s="63"/>
      <c r="F95" s="63">
        <v>1</v>
      </c>
      <c r="G95" s="63"/>
      <c r="H95" s="63"/>
      <c r="I95" s="63">
        <v>1</v>
      </c>
    </row>
    <row r="96" spans="1:9" ht="18" customHeight="1" x14ac:dyDescent="0.25">
      <c r="A96" s="31" t="s">
        <v>534</v>
      </c>
      <c r="B96" s="69" t="s">
        <v>535</v>
      </c>
      <c r="C96" s="22"/>
      <c r="D96" s="63">
        <v>1</v>
      </c>
      <c r="E96" s="63"/>
      <c r="F96" s="63"/>
      <c r="G96" s="63"/>
      <c r="H96" s="63"/>
      <c r="I96" s="63">
        <v>1</v>
      </c>
    </row>
    <row r="97" spans="1:9" ht="18" customHeight="1" x14ac:dyDescent="0.25">
      <c r="A97" s="31" t="s">
        <v>722</v>
      </c>
      <c r="B97" s="22" t="s">
        <v>522</v>
      </c>
      <c r="C97" s="22"/>
      <c r="D97" s="63"/>
      <c r="E97" s="63">
        <v>1</v>
      </c>
      <c r="F97" s="63"/>
      <c r="G97" s="63"/>
      <c r="H97" s="63"/>
      <c r="I97" s="63"/>
    </row>
    <row r="98" spans="1:9" ht="18" customHeight="1" x14ac:dyDescent="0.25">
      <c r="A98" s="31" t="s">
        <v>723</v>
      </c>
      <c r="B98" s="22" t="s">
        <v>592</v>
      </c>
      <c r="C98" s="22"/>
      <c r="D98" s="63"/>
      <c r="E98" s="63">
        <v>1</v>
      </c>
      <c r="F98" s="63"/>
      <c r="G98" s="63"/>
      <c r="H98" s="63"/>
      <c r="I98" s="63">
        <v>1</v>
      </c>
    </row>
    <row r="99" spans="1:9" ht="18" customHeight="1" x14ac:dyDescent="0.25">
      <c r="A99" s="31" t="s">
        <v>724</v>
      </c>
      <c r="B99" s="22" t="s">
        <v>725</v>
      </c>
      <c r="C99" s="22"/>
      <c r="D99" s="63"/>
      <c r="E99" s="63"/>
      <c r="F99" s="63"/>
      <c r="G99" s="63"/>
      <c r="H99" s="63">
        <v>1</v>
      </c>
      <c r="I99" s="63">
        <v>1</v>
      </c>
    </row>
    <row r="100" spans="1:9" ht="18" customHeight="1" x14ac:dyDescent="0.25">
      <c r="A100" s="31" t="s">
        <v>536</v>
      </c>
      <c r="B100" s="69" t="s">
        <v>537</v>
      </c>
      <c r="C100" s="22"/>
      <c r="D100" s="63"/>
      <c r="E100" s="63">
        <v>1</v>
      </c>
      <c r="F100" s="63"/>
      <c r="G100" s="63"/>
      <c r="H100" s="63"/>
      <c r="I100" s="63">
        <v>1</v>
      </c>
    </row>
    <row r="101" spans="1:9" ht="18" customHeight="1" x14ac:dyDescent="0.25">
      <c r="A101" s="31" t="s">
        <v>726</v>
      </c>
      <c r="B101" s="22" t="s">
        <v>474</v>
      </c>
      <c r="C101" s="22"/>
      <c r="D101" s="63">
        <v>1</v>
      </c>
      <c r="E101" s="63"/>
      <c r="F101" s="63"/>
      <c r="G101" s="63"/>
      <c r="H101" s="63"/>
      <c r="I101" s="63"/>
    </row>
    <row r="102" spans="1:9" ht="18" customHeight="1" x14ac:dyDescent="0.25">
      <c r="A102" s="31" t="s">
        <v>538</v>
      </c>
      <c r="B102" s="69" t="s">
        <v>539</v>
      </c>
      <c r="C102" s="22"/>
      <c r="D102" s="63">
        <v>1</v>
      </c>
      <c r="E102" s="63"/>
      <c r="F102" s="63"/>
      <c r="G102" s="63"/>
      <c r="H102" s="63"/>
      <c r="I102" s="63">
        <v>1</v>
      </c>
    </row>
    <row r="103" spans="1:9" ht="18" customHeight="1" x14ac:dyDescent="0.25">
      <c r="A103" s="31" t="s">
        <v>540</v>
      </c>
      <c r="B103" s="69" t="s">
        <v>541</v>
      </c>
      <c r="C103" s="22"/>
      <c r="D103" s="63"/>
      <c r="E103" s="63">
        <v>1</v>
      </c>
      <c r="F103" s="63"/>
      <c r="G103" s="63"/>
      <c r="H103" s="63"/>
      <c r="I103" s="63">
        <v>1</v>
      </c>
    </row>
    <row r="104" spans="1:9" ht="18" customHeight="1" x14ac:dyDescent="0.25">
      <c r="A104" s="31" t="s">
        <v>542</v>
      </c>
      <c r="B104" s="69" t="s">
        <v>543</v>
      </c>
      <c r="C104" s="22"/>
      <c r="D104" s="63"/>
      <c r="E104" s="63">
        <v>1</v>
      </c>
      <c r="F104" s="63"/>
      <c r="G104" s="63"/>
      <c r="H104" s="63"/>
      <c r="I104" s="63">
        <v>1</v>
      </c>
    </row>
    <row r="105" spans="1:9" ht="18" customHeight="1" x14ac:dyDescent="0.25">
      <c r="A105" s="31" t="s">
        <v>544</v>
      </c>
      <c r="B105" s="69" t="s">
        <v>545</v>
      </c>
      <c r="C105" s="22"/>
      <c r="D105" s="63">
        <v>1</v>
      </c>
      <c r="E105" s="63"/>
      <c r="F105" s="63"/>
      <c r="G105" s="63"/>
      <c r="H105" s="63"/>
      <c r="I105" s="63">
        <v>1</v>
      </c>
    </row>
    <row r="106" spans="1:9" ht="18" customHeight="1" x14ac:dyDescent="0.25">
      <c r="A106" s="31" t="s">
        <v>727</v>
      </c>
      <c r="B106" s="22" t="s">
        <v>668</v>
      </c>
      <c r="C106" s="22"/>
      <c r="D106" s="63"/>
      <c r="E106" s="63"/>
      <c r="F106" s="63"/>
      <c r="G106" s="63"/>
      <c r="H106" s="63">
        <v>1</v>
      </c>
      <c r="I106" s="63">
        <v>1</v>
      </c>
    </row>
    <row r="107" spans="1:9" ht="18" customHeight="1" x14ac:dyDescent="0.25">
      <c r="A107" s="31" t="s">
        <v>728</v>
      </c>
      <c r="B107" s="22" t="s">
        <v>470</v>
      </c>
      <c r="C107" s="22"/>
      <c r="D107" s="63"/>
      <c r="E107" s="63"/>
      <c r="F107" s="63"/>
      <c r="G107" s="63">
        <v>1</v>
      </c>
      <c r="H107" s="63"/>
      <c r="I107" s="63">
        <v>1</v>
      </c>
    </row>
    <row r="108" spans="1:9" ht="18" customHeight="1" x14ac:dyDescent="0.25">
      <c r="A108" s="31" t="s">
        <v>546</v>
      </c>
      <c r="B108" s="69" t="s">
        <v>547</v>
      </c>
      <c r="C108" s="22"/>
      <c r="D108" s="63">
        <v>1</v>
      </c>
      <c r="E108" s="63"/>
      <c r="F108" s="63"/>
      <c r="G108" s="63"/>
      <c r="H108" s="63"/>
      <c r="I108" s="63">
        <v>1</v>
      </c>
    </row>
    <row r="109" spans="1:9" ht="18" customHeight="1" x14ac:dyDescent="0.25">
      <c r="A109" s="31" t="s">
        <v>548</v>
      </c>
      <c r="B109" s="69" t="s">
        <v>549</v>
      </c>
      <c r="C109" s="22"/>
      <c r="D109" s="63"/>
      <c r="E109" s="63">
        <v>1</v>
      </c>
      <c r="F109" s="63"/>
      <c r="G109" s="63"/>
      <c r="H109" s="63"/>
      <c r="I109" s="63">
        <v>1</v>
      </c>
    </row>
    <row r="110" spans="1:9" ht="18" customHeight="1" x14ac:dyDescent="0.25">
      <c r="A110" s="31" t="s">
        <v>729</v>
      </c>
      <c r="B110" s="22" t="s">
        <v>730</v>
      </c>
      <c r="C110" s="22"/>
      <c r="D110" s="63"/>
      <c r="E110" s="63"/>
      <c r="F110" s="63">
        <v>1</v>
      </c>
      <c r="G110" s="63"/>
      <c r="H110" s="63"/>
      <c r="I110" s="63">
        <v>1</v>
      </c>
    </row>
    <row r="111" spans="1:9" ht="18" customHeight="1" x14ac:dyDescent="0.25">
      <c r="A111" s="31" t="s">
        <v>731</v>
      </c>
      <c r="B111" s="22" t="s">
        <v>732</v>
      </c>
      <c r="C111" s="22"/>
      <c r="D111" s="63"/>
      <c r="E111" s="63"/>
      <c r="F111" s="63"/>
      <c r="G111" s="63">
        <v>1</v>
      </c>
      <c r="H111" s="63"/>
      <c r="I111" s="63">
        <v>1</v>
      </c>
    </row>
    <row r="112" spans="1:9" ht="18" customHeight="1" x14ac:dyDescent="0.25">
      <c r="A112" s="31" t="s">
        <v>550</v>
      </c>
      <c r="B112" s="69" t="s">
        <v>551</v>
      </c>
      <c r="C112" s="22">
        <v>1</v>
      </c>
      <c r="D112" s="63"/>
      <c r="E112" s="63"/>
      <c r="F112" s="63"/>
      <c r="G112" s="63"/>
      <c r="H112" s="63"/>
      <c r="I112" s="63">
        <v>1</v>
      </c>
    </row>
    <row r="113" spans="1:9" ht="18" customHeight="1" x14ac:dyDescent="0.25">
      <c r="A113" s="31" t="s">
        <v>669</v>
      </c>
      <c r="B113" s="22" t="s">
        <v>733</v>
      </c>
      <c r="C113" s="22"/>
      <c r="D113" s="63"/>
      <c r="E113" s="63">
        <v>1</v>
      </c>
      <c r="F113" s="63"/>
      <c r="G113" s="63"/>
      <c r="H113" s="63"/>
      <c r="I113" s="63"/>
    </row>
    <row r="114" spans="1:9" ht="18" customHeight="1" x14ac:dyDescent="0.25">
      <c r="A114" s="31" t="s">
        <v>734</v>
      </c>
      <c r="B114" s="22" t="s">
        <v>735</v>
      </c>
      <c r="C114" s="22"/>
      <c r="D114" s="63"/>
      <c r="E114" s="63">
        <v>1</v>
      </c>
      <c r="F114" s="63"/>
      <c r="G114" s="63"/>
      <c r="H114" s="63"/>
      <c r="I114" s="63">
        <v>1</v>
      </c>
    </row>
    <row r="115" spans="1:9" ht="18" customHeight="1" x14ac:dyDescent="0.25">
      <c r="A115" s="31" t="s">
        <v>552</v>
      </c>
      <c r="B115" s="69" t="s">
        <v>553</v>
      </c>
      <c r="C115" s="22"/>
      <c r="D115" s="63"/>
      <c r="E115" s="63">
        <v>1</v>
      </c>
      <c r="F115" s="63"/>
      <c r="G115" s="63"/>
      <c r="H115" s="63"/>
      <c r="I115" s="63">
        <v>1</v>
      </c>
    </row>
    <row r="116" spans="1:9" ht="18" customHeight="1" x14ac:dyDescent="0.25">
      <c r="A116" s="31" t="s">
        <v>554</v>
      </c>
      <c r="B116" s="69" t="s">
        <v>555</v>
      </c>
      <c r="C116" s="22"/>
      <c r="D116" s="63"/>
      <c r="E116" s="63"/>
      <c r="F116" s="63"/>
      <c r="G116" s="63">
        <v>1</v>
      </c>
      <c r="H116" s="63"/>
      <c r="I116" s="63">
        <v>1</v>
      </c>
    </row>
    <row r="117" spans="1:9" ht="18" customHeight="1" x14ac:dyDescent="0.25">
      <c r="A117" s="31" t="s">
        <v>556</v>
      </c>
      <c r="B117" s="69" t="s">
        <v>468</v>
      </c>
      <c r="C117" s="22">
        <v>1</v>
      </c>
      <c r="D117" s="63"/>
      <c r="E117" s="63"/>
      <c r="F117" s="63"/>
      <c r="G117" s="63"/>
      <c r="H117" s="63"/>
      <c r="I117" s="63">
        <v>1</v>
      </c>
    </row>
    <row r="118" spans="1:9" ht="18" customHeight="1" x14ac:dyDescent="0.25">
      <c r="A118" s="31" t="s">
        <v>736</v>
      </c>
      <c r="B118" s="22" t="s">
        <v>737</v>
      </c>
      <c r="C118" s="22"/>
      <c r="D118" s="63"/>
      <c r="E118" s="63"/>
      <c r="F118" s="63"/>
      <c r="G118" s="63"/>
      <c r="H118" s="63">
        <v>1</v>
      </c>
      <c r="I118" s="63">
        <v>1</v>
      </c>
    </row>
    <row r="119" spans="1:9" ht="18" customHeight="1" x14ac:dyDescent="0.25">
      <c r="A119" s="31" t="s">
        <v>557</v>
      </c>
      <c r="B119" s="69" t="s">
        <v>558</v>
      </c>
      <c r="C119" s="22"/>
      <c r="D119" s="63"/>
      <c r="E119" s="63">
        <v>1</v>
      </c>
      <c r="F119" s="63"/>
      <c r="G119" s="63"/>
      <c r="H119" s="63"/>
      <c r="I119" s="63">
        <v>1</v>
      </c>
    </row>
    <row r="120" spans="1:9" ht="18" customHeight="1" x14ac:dyDescent="0.25">
      <c r="A120" s="31" t="s">
        <v>559</v>
      </c>
      <c r="B120" s="69" t="s">
        <v>560</v>
      </c>
      <c r="C120" s="22">
        <v>1</v>
      </c>
      <c r="D120" s="63"/>
      <c r="E120" s="63"/>
      <c r="F120" s="63"/>
      <c r="G120" s="63"/>
      <c r="H120" s="63"/>
      <c r="I120" s="63">
        <v>1</v>
      </c>
    </row>
    <row r="121" spans="1:9" ht="18" customHeight="1" x14ac:dyDescent="0.25">
      <c r="A121" s="31" t="s">
        <v>738</v>
      </c>
      <c r="B121" s="22" t="s">
        <v>462</v>
      </c>
      <c r="C121" s="22"/>
      <c r="D121" s="63"/>
      <c r="E121" s="63"/>
      <c r="F121" s="63"/>
      <c r="G121" s="63">
        <v>1</v>
      </c>
      <c r="H121" s="63"/>
      <c r="I121" s="63"/>
    </row>
    <row r="122" spans="1:9" ht="18" customHeight="1" x14ac:dyDescent="0.25">
      <c r="A122" s="31" t="s">
        <v>739</v>
      </c>
      <c r="B122" s="22" t="s">
        <v>740</v>
      </c>
      <c r="C122" s="22"/>
      <c r="D122" s="63"/>
      <c r="E122" s="63"/>
      <c r="F122" s="63"/>
      <c r="G122" s="63">
        <v>1</v>
      </c>
      <c r="H122" s="63"/>
      <c r="I122" s="63">
        <v>1</v>
      </c>
    </row>
    <row r="123" spans="1:9" ht="18" customHeight="1" x14ac:dyDescent="0.25">
      <c r="A123" s="31" t="s">
        <v>741</v>
      </c>
      <c r="B123" s="22" t="s">
        <v>742</v>
      </c>
      <c r="C123" s="22"/>
      <c r="D123" s="63"/>
      <c r="E123" s="63"/>
      <c r="F123" s="63"/>
      <c r="G123" s="63">
        <v>1</v>
      </c>
      <c r="H123" s="63"/>
      <c r="I123" s="63">
        <v>1</v>
      </c>
    </row>
    <row r="124" spans="1:9" ht="18" customHeight="1" x14ac:dyDescent="0.25">
      <c r="A124" s="31" t="s">
        <v>561</v>
      </c>
      <c r="B124" s="69" t="s">
        <v>562</v>
      </c>
      <c r="C124" s="22"/>
      <c r="D124" s="63"/>
      <c r="E124" s="63">
        <v>1</v>
      </c>
      <c r="F124" s="63"/>
      <c r="G124" s="63"/>
      <c r="H124" s="63"/>
      <c r="I124" s="63"/>
    </row>
    <row r="125" spans="1:9" ht="18" customHeight="1" x14ac:dyDescent="0.25">
      <c r="A125" s="31" t="s">
        <v>563</v>
      </c>
      <c r="B125" s="69" t="s">
        <v>491</v>
      </c>
      <c r="C125" s="22"/>
      <c r="D125" s="63"/>
      <c r="E125" s="63"/>
      <c r="F125" s="63"/>
      <c r="G125" s="63"/>
      <c r="H125" s="63">
        <v>1</v>
      </c>
      <c r="I125" s="63">
        <v>1</v>
      </c>
    </row>
    <row r="126" spans="1:9" ht="18" customHeight="1" x14ac:dyDescent="0.25">
      <c r="A126" s="31" t="s">
        <v>564</v>
      </c>
      <c r="B126" s="69" t="s">
        <v>565</v>
      </c>
      <c r="C126" s="22"/>
      <c r="D126" s="63"/>
      <c r="E126" s="63"/>
      <c r="F126" s="63">
        <v>1</v>
      </c>
      <c r="G126" s="63"/>
      <c r="H126" s="63"/>
      <c r="I126" s="63">
        <v>1</v>
      </c>
    </row>
    <row r="127" spans="1:9" ht="18" customHeight="1" x14ac:dyDescent="0.25">
      <c r="A127" s="31" t="s">
        <v>743</v>
      </c>
      <c r="B127" s="22" t="s">
        <v>744</v>
      </c>
      <c r="C127" s="22"/>
      <c r="D127" s="63"/>
      <c r="E127" s="63"/>
      <c r="F127" s="63">
        <v>1</v>
      </c>
      <c r="G127" s="63"/>
      <c r="H127" s="63"/>
      <c r="I127" s="63"/>
    </row>
    <row r="128" spans="1:9" ht="18" customHeight="1" x14ac:dyDescent="0.25">
      <c r="A128" s="31" t="s">
        <v>566</v>
      </c>
      <c r="B128" s="69" t="s">
        <v>567</v>
      </c>
      <c r="C128" s="22"/>
      <c r="D128" s="63">
        <v>1</v>
      </c>
      <c r="E128" s="63"/>
      <c r="F128" s="63"/>
      <c r="G128" s="63"/>
      <c r="H128" s="63"/>
      <c r="I128" s="63">
        <v>1</v>
      </c>
    </row>
    <row r="129" spans="1:9" ht="18" customHeight="1" x14ac:dyDescent="0.25">
      <c r="A129" s="31" t="s">
        <v>745</v>
      </c>
      <c r="B129" s="22" t="s">
        <v>746</v>
      </c>
      <c r="C129" s="22"/>
      <c r="D129" s="63"/>
      <c r="E129" s="63"/>
      <c r="F129" s="63">
        <v>1</v>
      </c>
      <c r="G129" s="63"/>
      <c r="H129" s="63"/>
      <c r="I129" s="63">
        <v>1</v>
      </c>
    </row>
    <row r="130" spans="1:9" ht="18" customHeight="1" x14ac:dyDescent="0.25">
      <c r="A130" s="31" t="s">
        <v>568</v>
      </c>
      <c r="B130" s="69" t="s">
        <v>511</v>
      </c>
      <c r="C130" s="22"/>
      <c r="D130" s="63"/>
      <c r="E130" s="63"/>
      <c r="F130" s="63"/>
      <c r="G130" s="63"/>
      <c r="H130" s="63">
        <v>1</v>
      </c>
      <c r="I130" s="63">
        <v>1</v>
      </c>
    </row>
    <row r="131" spans="1:9" ht="18" customHeight="1" x14ac:dyDescent="0.25">
      <c r="A131" s="31" t="s">
        <v>569</v>
      </c>
      <c r="B131" s="69" t="s">
        <v>570</v>
      </c>
      <c r="C131" s="22"/>
      <c r="D131" s="63"/>
      <c r="E131" s="63">
        <v>1</v>
      </c>
      <c r="F131" s="63"/>
      <c r="G131" s="63"/>
      <c r="H131" s="63"/>
      <c r="I131" s="63"/>
    </row>
    <row r="132" spans="1:9" ht="18" customHeight="1" x14ac:dyDescent="0.25">
      <c r="A132" s="31" t="s">
        <v>747</v>
      </c>
      <c r="B132" s="22" t="s">
        <v>748</v>
      </c>
      <c r="C132" s="22"/>
      <c r="D132" s="63"/>
      <c r="E132" s="63"/>
      <c r="F132" s="63"/>
      <c r="G132" s="63">
        <v>1</v>
      </c>
      <c r="H132" s="63"/>
      <c r="I132" s="63">
        <v>1</v>
      </c>
    </row>
    <row r="133" spans="1:9" ht="18" customHeight="1" x14ac:dyDescent="0.25">
      <c r="A133" s="31" t="s">
        <v>749</v>
      </c>
      <c r="B133" s="22" t="s">
        <v>750</v>
      </c>
      <c r="C133" s="22"/>
      <c r="D133" s="63"/>
      <c r="E133" s="63"/>
      <c r="F133" s="63">
        <v>1</v>
      </c>
      <c r="G133" s="63"/>
      <c r="H133" s="63"/>
      <c r="I133" s="63"/>
    </row>
    <row r="134" spans="1:9" ht="18" customHeight="1" x14ac:dyDescent="0.25">
      <c r="A134" s="31" t="s">
        <v>751</v>
      </c>
      <c r="B134" s="22" t="s">
        <v>471</v>
      </c>
      <c r="C134" s="22"/>
      <c r="D134" s="63"/>
      <c r="E134" s="63"/>
      <c r="F134" s="63">
        <v>1</v>
      </c>
      <c r="G134" s="63"/>
      <c r="H134" s="63"/>
      <c r="I134" s="63">
        <v>1</v>
      </c>
    </row>
    <row r="135" spans="1:9" ht="18" customHeight="1" x14ac:dyDescent="0.25">
      <c r="A135" s="31" t="s">
        <v>571</v>
      </c>
      <c r="B135" s="69" t="s">
        <v>572</v>
      </c>
      <c r="C135" s="22"/>
      <c r="D135" s="63"/>
      <c r="E135" s="63"/>
      <c r="F135" s="63">
        <v>1</v>
      </c>
      <c r="G135" s="63"/>
      <c r="H135" s="63"/>
      <c r="I135" s="63">
        <v>1</v>
      </c>
    </row>
    <row r="136" spans="1:9" ht="18" customHeight="1" x14ac:dyDescent="0.25">
      <c r="A136" s="31" t="s">
        <v>573</v>
      </c>
      <c r="B136" s="69" t="s">
        <v>574</v>
      </c>
      <c r="C136" s="22">
        <v>1</v>
      </c>
      <c r="D136" s="63"/>
      <c r="E136" s="63"/>
      <c r="F136" s="63"/>
      <c r="G136" s="63"/>
      <c r="H136" s="63"/>
      <c r="I136" s="63"/>
    </row>
    <row r="137" spans="1:9" ht="18" customHeight="1" x14ac:dyDescent="0.25">
      <c r="A137" s="32" t="s">
        <v>752</v>
      </c>
      <c r="B137" s="34" t="s">
        <v>513</v>
      </c>
      <c r="C137" s="22"/>
      <c r="D137" s="63"/>
      <c r="E137" s="63"/>
      <c r="F137" s="63">
        <v>1</v>
      </c>
      <c r="G137" s="63"/>
      <c r="H137" s="63"/>
      <c r="I137" s="63"/>
    </row>
    <row r="138" spans="1:9" ht="18" customHeight="1" x14ac:dyDescent="0.25">
      <c r="A138" s="31" t="s">
        <v>753</v>
      </c>
      <c r="B138" s="22" t="s">
        <v>472</v>
      </c>
      <c r="C138" s="22"/>
      <c r="D138" s="63"/>
      <c r="E138" s="63"/>
      <c r="F138" s="63"/>
      <c r="G138" s="63"/>
      <c r="H138" s="63">
        <v>1</v>
      </c>
      <c r="I138" s="63">
        <v>1</v>
      </c>
    </row>
    <row r="139" spans="1:9" ht="18" customHeight="1" x14ac:dyDescent="0.25">
      <c r="A139" s="31" t="s">
        <v>754</v>
      </c>
      <c r="B139" s="22" t="s">
        <v>755</v>
      </c>
      <c r="C139" s="22"/>
      <c r="D139" s="63"/>
      <c r="E139" s="63"/>
      <c r="F139" s="63"/>
      <c r="G139" s="63"/>
      <c r="H139" s="63">
        <v>1</v>
      </c>
      <c r="I139" s="63">
        <v>1</v>
      </c>
    </row>
    <row r="140" spans="1:9" ht="18" customHeight="1" x14ac:dyDescent="0.25">
      <c r="A140" s="31" t="s">
        <v>756</v>
      </c>
      <c r="B140" s="22" t="s">
        <v>757</v>
      </c>
      <c r="C140" s="22"/>
      <c r="D140" s="63"/>
      <c r="E140" s="63"/>
      <c r="F140" s="63"/>
      <c r="G140" s="63">
        <v>1</v>
      </c>
      <c r="H140" s="63"/>
      <c r="I140" s="63">
        <v>1</v>
      </c>
    </row>
    <row r="141" spans="1:9" ht="18" customHeight="1" x14ac:dyDescent="0.25">
      <c r="A141" s="31" t="s">
        <v>758</v>
      </c>
      <c r="B141" s="22" t="s">
        <v>759</v>
      </c>
      <c r="C141" s="22"/>
      <c r="D141" s="63"/>
      <c r="E141" s="63"/>
      <c r="F141" s="63"/>
      <c r="G141" s="63"/>
      <c r="H141" s="63">
        <v>1</v>
      </c>
      <c r="I141" s="63">
        <v>1</v>
      </c>
    </row>
    <row r="142" spans="1:9" ht="18" customHeight="1" x14ac:dyDescent="0.25">
      <c r="A142" s="31" t="s">
        <v>760</v>
      </c>
      <c r="B142" s="22" t="s">
        <v>761</v>
      </c>
      <c r="C142" s="22"/>
      <c r="D142" s="63"/>
      <c r="E142" s="63"/>
      <c r="F142" s="63"/>
      <c r="G142" s="63">
        <v>1</v>
      </c>
      <c r="H142" s="63"/>
      <c r="I142" s="63">
        <v>1</v>
      </c>
    </row>
    <row r="143" spans="1:9" ht="18" customHeight="1" x14ac:dyDescent="0.25">
      <c r="A143" s="31" t="s">
        <v>760</v>
      </c>
      <c r="B143" s="22" t="s">
        <v>762</v>
      </c>
      <c r="C143" s="22"/>
      <c r="D143" s="63"/>
      <c r="E143" s="63"/>
      <c r="F143" s="63"/>
      <c r="G143" s="63">
        <v>1</v>
      </c>
      <c r="H143" s="63"/>
      <c r="I143" s="63"/>
    </row>
    <row r="144" spans="1:9" ht="18" customHeight="1" x14ac:dyDescent="0.25">
      <c r="A144" s="31" t="s">
        <v>575</v>
      </c>
      <c r="B144" s="69" t="s">
        <v>576</v>
      </c>
      <c r="C144" s="22"/>
      <c r="D144" s="63"/>
      <c r="E144" s="63"/>
      <c r="F144" s="63"/>
      <c r="G144" s="63">
        <v>1</v>
      </c>
      <c r="H144" s="63"/>
      <c r="I144" s="63">
        <v>1</v>
      </c>
    </row>
    <row r="145" spans="1:9" ht="18" customHeight="1" x14ac:dyDescent="0.25">
      <c r="A145" s="31" t="s">
        <v>763</v>
      </c>
      <c r="B145" s="22" t="s">
        <v>513</v>
      </c>
      <c r="C145" s="22"/>
      <c r="D145" s="63"/>
      <c r="E145" s="63"/>
      <c r="F145" s="63">
        <v>1</v>
      </c>
      <c r="G145" s="63"/>
      <c r="H145" s="63"/>
      <c r="I145" s="63">
        <v>1</v>
      </c>
    </row>
    <row r="146" spans="1:9" ht="18" customHeight="1" x14ac:dyDescent="0.25">
      <c r="A146" s="31" t="s">
        <v>764</v>
      </c>
      <c r="B146" s="22" t="s">
        <v>765</v>
      </c>
      <c r="C146" s="22"/>
      <c r="D146" s="63"/>
      <c r="E146" s="63"/>
      <c r="F146" s="63">
        <v>1</v>
      </c>
      <c r="G146" s="63"/>
      <c r="H146" s="63"/>
      <c r="I146" s="63">
        <v>1</v>
      </c>
    </row>
    <row r="147" spans="1:9" ht="18" customHeight="1" x14ac:dyDescent="0.25">
      <c r="A147" s="31" t="s">
        <v>577</v>
      </c>
      <c r="B147" s="69" t="s">
        <v>525</v>
      </c>
      <c r="C147" s="22"/>
      <c r="D147" s="63"/>
      <c r="E147" s="63"/>
      <c r="F147" s="63"/>
      <c r="G147" s="63">
        <v>1</v>
      </c>
      <c r="H147" s="63"/>
      <c r="I147" s="63">
        <v>1</v>
      </c>
    </row>
    <row r="148" spans="1:9" ht="18" customHeight="1" x14ac:dyDescent="0.25">
      <c r="A148" s="31" t="s">
        <v>766</v>
      </c>
      <c r="B148" s="22" t="s">
        <v>497</v>
      </c>
      <c r="C148" s="22"/>
      <c r="D148" s="63"/>
      <c r="E148" s="63"/>
      <c r="F148" s="63"/>
      <c r="G148" s="63"/>
      <c r="H148" s="63">
        <v>1</v>
      </c>
      <c r="I148" s="63">
        <v>1</v>
      </c>
    </row>
    <row r="149" spans="1:9" ht="18" customHeight="1" x14ac:dyDescent="0.25">
      <c r="A149" s="31" t="s">
        <v>578</v>
      </c>
      <c r="B149" s="69" t="s">
        <v>579</v>
      </c>
      <c r="C149" s="22"/>
      <c r="D149" s="63"/>
      <c r="E149" s="63">
        <v>1</v>
      </c>
      <c r="F149" s="63"/>
      <c r="G149" s="63"/>
      <c r="H149" s="63"/>
      <c r="I149" s="63"/>
    </row>
    <row r="150" spans="1:9" ht="18" customHeight="1" x14ac:dyDescent="0.25">
      <c r="A150" s="31" t="s">
        <v>767</v>
      </c>
      <c r="B150" s="22" t="s">
        <v>768</v>
      </c>
      <c r="C150" s="22"/>
      <c r="D150" s="63"/>
      <c r="E150" s="63"/>
      <c r="F150" s="63"/>
      <c r="G150" s="63">
        <v>1</v>
      </c>
      <c r="H150" s="63"/>
      <c r="I150" s="63">
        <v>1</v>
      </c>
    </row>
    <row r="151" spans="1:9" ht="18" customHeight="1" x14ac:dyDescent="0.25">
      <c r="A151" s="31" t="s">
        <v>580</v>
      </c>
      <c r="B151" s="69" t="s">
        <v>581</v>
      </c>
      <c r="C151" s="22"/>
      <c r="D151" s="63"/>
      <c r="E151" s="63"/>
      <c r="F151" s="63">
        <v>1</v>
      </c>
      <c r="G151" s="63"/>
      <c r="H151" s="63"/>
      <c r="I151" s="63">
        <v>1</v>
      </c>
    </row>
    <row r="152" spans="1:9" ht="18" customHeight="1" x14ac:dyDescent="0.25">
      <c r="A152" s="31" t="s">
        <v>582</v>
      </c>
      <c r="B152" s="69" t="s">
        <v>583</v>
      </c>
      <c r="C152" s="22"/>
      <c r="D152" s="63"/>
      <c r="E152" s="63"/>
      <c r="F152" s="63">
        <v>1</v>
      </c>
      <c r="G152" s="63"/>
      <c r="H152" s="63"/>
      <c r="I152" s="63">
        <v>1</v>
      </c>
    </row>
    <row r="153" spans="1:9" ht="18" customHeight="1" x14ac:dyDescent="0.25">
      <c r="A153" s="31" t="s">
        <v>584</v>
      </c>
      <c r="B153" s="69" t="s">
        <v>585</v>
      </c>
      <c r="C153" s="22"/>
      <c r="D153" s="63"/>
      <c r="E153" s="63"/>
      <c r="F153" s="63"/>
      <c r="G153" s="63">
        <v>1</v>
      </c>
      <c r="H153" s="63"/>
      <c r="I153" s="63">
        <v>1</v>
      </c>
    </row>
    <row r="154" spans="1:9" ht="18" customHeight="1" x14ac:dyDescent="0.25">
      <c r="A154" s="31" t="s">
        <v>586</v>
      </c>
      <c r="B154" s="69" t="s">
        <v>462</v>
      </c>
      <c r="C154" s="22"/>
      <c r="D154" s="63"/>
      <c r="E154" s="63"/>
      <c r="F154" s="63"/>
      <c r="G154" s="63">
        <v>1</v>
      </c>
      <c r="H154" s="63"/>
      <c r="I154" s="63">
        <v>1</v>
      </c>
    </row>
    <row r="155" spans="1:9" ht="18" customHeight="1" x14ac:dyDescent="0.25">
      <c r="A155" s="31" t="s">
        <v>587</v>
      </c>
      <c r="B155" s="69" t="s">
        <v>588</v>
      </c>
      <c r="C155" s="22"/>
      <c r="D155" s="63"/>
      <c r="E155" s="63"/>
      <c r="F155" s="63">
        <v>1</v>
      </c>
      <c r="G155" s="63"/>
      <c r="H155" s="63"/>
      <c r="I155" s="63">
        <v>1</v>
      </c>
    </row>
    <row r="156" spans="1:9" ht="18" customHeight="1" x14ac:dyDescent="0.25">
      <c r="A156" s="31" t="s">
        <v>589</v>
      </c>
      <c r="B156" s="69" t="s">
        <v>590</v>
      </c>
      <c r="C156" s="22"/>
      <c r="D156" s="63">
        <v>1</v>
      </c>
      <c r="E156" s="63"/>
      <c r="F156" s="63"/>
      <c r="G156" s="63"/>
      <c r="H156" s="63"/>
      <c r="I156" s="63"/>
    </row>
    <row r="157" spans="1:9" ht="18" customHeight="1" x14ac:dyDescent="0.25">
      <c r="A157" s="31" t="s">
        <v>591</v>
      </c>
      <c r="B157" s="69" t="s">
        <v>592</v>
      </c>
      <c r="C157" s="22">
        <v>1</v>
      </c>
      <c r="D157" s="63"/>
      <c r="E157" s="63"/>
      <c r="F157" s="63"/>
      <c r="G157" s="63"/>
      <c r="H157" s="63"/>
      <c r="I157" s="63"/>
    </row>
    <row r="158" spans="1:9" ht="18" customHeight="1" x14ac:dyDescent="0.25">
      <c r="A158" s="31" t="s">
        <v>593</v>
      </c>
      <c r="B158" s="69" t="s">
        <v>594</v>
      </c>
      <c r="C158" s="22">
        <v>1</v>
      </c>
      <c r="D158" s="63"/>
      <c r="E158" s="63"/>
      <c r="F158" s="63"/>
      <c r="G158" s="63"/>
      <c r="H158" s="63"/>
      <c r="I158" s="63">
        <v>1</v>
      </c>
    </row>
    <row r="159" spans="1:9" ht="18" customHeight="1" x14ac:dyDescent="0.25">
      <c r="A159" s="31" t="s">
        <v>593</v>
      </c>
      <c r="B159" s="22" t="s">
        <v>488</v>
      </c>
      <c r="C159" s="22"/>
      <c r="D159" s="63"/>
      <c r="E159" s="63"/>
      <c r="F159" s="63"/>
      <c r="G159" s="63">
        <v>1</v>
      </c>
      <c r="H159" s="63"/>
      <c r="I159" s="63"/>
    </row>
    <row r="160" spans="1:9" ht="18" customHeight="1" x14ac:dyDescent="0.25">
      <c r="A160" s="31" t="s">
        <v>595</v>
      </c>
      <c r="B160" s="69" t="s">
        <v>596</v>
      </c>
      <c r="C160" s="22"/>
      <c r="D160" s="63"/>
      <c r="E160" s="63"/>
      <c r="F160" s="63">
        <v>1</v>
      </c>
      <c r="G160" s="63"/>
      <c r="H160" s="63"/>
      <c r="I160" s="63">
        <v>1</v>
      </c>
    </row>
    <row r="161" spans="1:9" ht="18" customHeight="1" x14ac:dyDescent="0.25">
      <c r="A161" s="31" t="s">
        <v>825</v>
      </c>
      <c r="B161" s="22" t="s">
        <v>826</v>
      </c>
      <c r="C161" s="22"/>
      <c r="D161" s="63"/>
      <c r="E161" s="63"/>
      <c r="F161" s="63"/>
      <c r="G161" s="63">
        <v>1</v>
      </c>
      <c r="H161" s="63"/>
      <c r="I161" s="63"/>
    </row>
    <row r="162" spans="1:9" ht="18" customHeight="1" x14ac:dyDescent="0.25">
      <c r="A162" s="31" t="s">
        <v>597</v>
      </c>
      <c r="B162" s="69" t="s">
        <v>598</v>
      </c>
      <c r="C162" s="22"/>
      <c r="D162" s="63">
        <v>1</v>
      </c>
      <c r="E162" s="63"/>
      <c r="F162" s="63"/>
      <c r="G162" s="63"/>
      <c r="H162" s="63"/>
      <c r="I162" s="63"/>
    </row>
    <row r="163" spans="1:9" ht="18" customHeight="1" x14ac:dyDescent="0.25">
      <c r="A163" s="31" t="s">
        <v>599</v>
      </c>
      <c r="B163" s="69" t="s">
        <v>588</v>
      </c>
      <c r="C163" s="22"/>
      <c r="D163" s="63"/>
      <c r="E163" s="63">
        <v>1</v>
      </c>
      <c r="F163" s="63"/>
      <c r="G163" s="63"/>
      <c r="H163" s="63"/>
      <c r="I163" s="63">
        <v>1</v>
      </c>
    </row>
    <row r="164" spans="1:9" ht="18" customHeight="1" x14ac:dyDescent="0.25">
      <c r="A164" s="31" t="s">
        <v>600</v>
      </c>
      <c r="B164" s="69" t="s">
        <v>601</v>
      </c>
      <c r="C164" s="22"/>
      <c r="D164" s="63"/>
      <c r="E164" s="63">
        <v>1</v>
      </c>
      <c r="F164" s="63"/>
      <c r="G164" s="63"/>
      <c r="H164" s="63"/>
      <c r="I164" s="63">
        <v>1</v>
      </c>
    </row>
    <row r="165" spans="1:9" ht="18" customHeight="1" x14ac:dyDescent="0.25">
      <c r="A165" s="31" t="s">
        <v>602</v>
      </c>
      <c r="B165" s="69" t="s">
        <v>603</v>
      </c>
      <c r="C165" s="22"/>
      <c r="D165" s="63"/>
      <c r="E165" s="63">
        <v>1</v>
      </c>
      <c r="F165" s="63"/>
      <c r="G165" s="63"/>
      <c r="H165" s="63"/>
      <c r="I165" s="63"/>
    </row>
    <row r="166" spans="1:9" ht="18" customHeight="1" x14ac:dyDescent="0.25">
      <c r="A166" s="31" t="s">
        <v>604</v>
      </c>
      <c r="B166" s="69" t="s">
        <v>477</v>
      </c>
      <c r="C166" s="22"/>
      <c r="D166" s="63"/>
      <c r="E166" s="63">
        <v>1</v>
      </c>
      <c r="F166" s="63"/>
      <c r="G166" s="63"/>
      <c r="H166" s="63"/>
      <c r="I166" s="63">
        <v>1</v>
      </c>
    </row>
    <row r="167" spans="1:9" ht="18" customHeight="1" x14ac:dyDescent="0.25">
      <c r="A167" s="31" t="s">
        <v>605</v>
      </c>
      <c r="B167" s="69" t="s">
        <v>464</v>
      </c>
      <c r="C167" s="22"/>
      <c r="D167" s="63"/>
      <c r="E167" s="63">
        <v>1</v>
      </c>
      <c r="F167" s="63"/>
      <c r="G167" s="63"/>
      <c r="H167" s="63"/>
      <c r="I167" s="63"/>
    </row>
    <row r="168" spans="1:9" ht="18" customHeight="1" x14ac:dyDescent="0.25">
      <c r="A168" s="31" t="s">
        <v>819</v>
      </c>
      <c r="B168" s="22" t="s">
        <v>820</v>
      </c>
      <c r="C168" s="22"/>
      <c r="D168" s="63"/>
      <c r="E168" s="63"/>
      <c r="F168" s="63"/>
      <c r="G168" s="63">
        <v>1</v>
      </c>
      <c r="H168" s="63"/>
      <c r="I168" s="63">
        <v>1</v>
      </c>
    </row>
    <row r="169" spans="1:9" ht="18" customHeight="1" x14ac:dyDescent="0.25">
      <c r="A169" s="31" t="s">
        <v>821</v>
      </c>
      <c r="B169" s="22" t="s">
        <v>822</v>
      </c>
      <c r="C169" s="22"/>
      <c r="D169" s="63"/>
      <c r="E169" s="63"/>
      <c r="F169" s="63"/>
      <c r="G169" s="63"/>
      <c r="H169" s="63">
        <v>1</v>
      </c>
      <c r="I169" s="63">
        <v>1</v>
      </c>
    </row>
    <row r="170" spans="1:9" ht="18" customHeight="1" x14ac:dyDescent="0.25">
      <c r="A170" s="31" t="s">
        <v>823</v>
      </c>
      <c r="B170" s="22" t="s">
        <v>824</v>
      </c>
      <c r="C170" s="22"/>
      <c r="D170" s="63"/>
      <c r="E170" s="63"/>
      <c r="F170" s="63"/>
      <c r="G170" s="63"/>
      <c r="H170" s="63">
        <v>1</v>
      </c>
      <c r="I170" s="63">
        <v>1</v>
      </c>
    </row>
    <row r="171" spans="1:9" ht="18" customHeight="1" x14ac:dyDescent="0.25">
      <c r="A171" s="31" t="s">
        <v>606</v>
      </c>
      <c r="B171" s="69" t="s">
        <v>607</v>
      </c>
      <c r="C171" s="22"/>
      <c r="D171" s="63"/>
      <c r="E171" s="63"/>
      <c r="F171" s="63"/>
      <c r="G171" s="63">
        <v>1</v>
      </c>
      <c r="H171" s="63"/>
      <c r="I171" s="63"/>
    </row>
    <row r="172" spans="1:9" ht="18" customHeight="1" x14ac:dyDescent="0.25">
      <c r="A172" s="31" t="s">
        <v>813</v>
      </c>
      <c r="B172" s="22" t="s">
        <v>814</v>
      </c>
      <c r="C172" s="22"/>
      <c r="D172" s="63"/>
      <c r="E172" s="63"/>
      <c r="F172" s="63"/>
      <c r="G172" s="63">
        <v>1</v>
      </c>
      <c r="H172" s="63"/>
      <c r="I172" s="63">
        <v>1</v>
      </c>
    </row>
    <row r="173" spans="1:9" ht="18" customHeight="1" x14ac:dyDescent="0.25">
      <c r="A173" s="32" t="s">
        <v>815</v>
      </c>
      <c r="B173" s="34" t="s">
        <v>816</v>
      </c>
      <c r="C173" s="22"/>
      <c r="D173" s="63"/>
      <c r="E173" s="63"/>
      <c r="F173" s="63"/>
      <c r="G173" s="63">
        <v>1</v>
      </c>
      <c r="H173" s="63"/>
      <c r="I173" s="63">
        <v>1</v>
      </c>
    </row>
    <row r="174" spans="1:9" ht="18" customHeight="1" x14ac:dyDescent="0.25">
      <c r="A174" s="31" t="s">
        <v>817</v>
      </c>
      <c r="B174" s="22" t="s">
        <v>818</v>
      </c>
      <c r="C174" s="22"/>
      <c r="D174" s="63"/>
      <c r="E174" s="63"/>
      <c r="F174" s="63"/>
      <c r="G174" s="63">
        <v>1</v>
      </c>
      <c r="H174" s="63"/>
      <c r="I174" s="63"/>
    </row>
    <row r="175" spans="1:9" ht="18" customHeight="1" x14ac:dyDescent="0.25">
      <c r="A175" s="31" t="s">
        <v>608</v>
      </c>
      <c r="B175" s="69" t="s">
        <v>466</v>
      </c>
      <c r="C175" s="22"/>
      <c r="D175" s="63"/>
      <c r="E175" s="63"/>
      <c r="F175" s="63"/>
      <c r="G175" s="63">
        <v>1</v>
      </c>
      <c r="H175" s="63"/>
      <c r="I175" s="63">
        <v>1</v>
      </c>
    </row>
    <row r="176" spans="1:9" ht="18" customHeight="1" x14ac:dyDescent="0.25">
      <c r="A176" s="31" t="s">
        <v>609</v>
      </c>
      <c r="B176" s="69" t="s">
        <v>610</v>
      </c>
      <c r="C176" s="22"/>
      <c r="D176" s="63">
        <v>1</v>
      </c>
      <c r="E176" s="63"/>
      <c r="F176" s="63"/>
      <c r="G176" s="63"/>
      <c r="H176" s="63"/>
      <c r="I176" s="63"/>
    </row>
    <row r="177" spans="1:9" ht="18" customHeight="1" x14ac:dyDescent="0.25">
      <c r="A177" s="31" t="s">
        <v>806</v>
      </c>
      <c r="B177" s="22" t="s">
        <v>725</v>
      </c>
      <c r="C177" s="22"/>
      <c r="D177" s="63"/>
      <c r="E177" s="63"/>
      <c r="F177" s="63">
        <v>1</v>
      </c>
      <c r="G177" s="63"/>
      <c r="H177" s="63"/>
      <c r="I177" s="63">
        <v>1</v>
      </c>
    </row>
    <row r="178" spans="1:9" ht="18" customHeight="1" x14ac:dyDescent="0.25">
      <c r="A178" s="31" t="s">
        <v>807</v>
      </c>
      <c r="B178" s="22" t="s">
        <v>808</v>
      </c>
      <c r="C178" s="22"/>
      <c r="D178" s="63"/>
      <c r="E178" s="63"/>
      <c r="F178" s="63"/>
      <c r="G178" s="63">
        <v>1</v>
      </c>
      <c r="H178" s="63"/>
      <c r="I178" s="63">
        <v>1</v>
      </c>
    </row>
    <row r="179" spans="1:9" ht="18" customHeight="1" x14ac:dyDescent="0.25">
      <c r="A179" s="31" t="s">
        <v>809</v>
      </c>
      <c r="B179" s="22" t="s">
        <v>810</v>
      </c>
      <c r="C179" s="22"/>
      <c r="D179" s="63"/>
      <c r="E179" s="63"/>
      <c r="F179" s="63">
        <v>1</v>
      </c>
      <c r="G179" s="63"/>
      <c r="H179" s="63"/>
      <c r="I179" s="63"/>
    </row>
    <row r="180" spans="1:9" ht="18" customHeight="1" x14ac:dyDescent="0.25">
      <c r="A180" s="31" t="s">
        <v>811</v>
      </c>
      <c r="B180" s="22" t="s">
        <v>812</v>
      </c>
      <c r="C180" s="22"/>
      <c r="D180" s="63"/>
      <c r="E180" s="63"/>
      <c r="F180" s="63">
        <v>1</v>
      </c>
      <c r="G180" s="63"/>
      <c r="H180" s="63"/>
      <c r="I180" s="63">
        <v>1</v>
      </c>
    </row>
    <row r="181" spans="1:9" ht="18" customHeight="1" x14ac:dyDescent="0.25">
      <c r="A181" s="31" t="s">
        <v>611</v>
      </c>
      <c r="B181" s="69" t="s">
        <v>612</v>
      </c>
      <c r="C181" s="22"/>
      <c r="D181" s="63"/>
      <c r="E181" s="63"/>
      <c r="F181" s="63"/>
      <c r="G181" s="63">
        <v>1</v>
      </c>
      <c r="H181" s="63"/>
      <c r="I181" s="63">
        <v>1</v>
      </c>
    </row>
    <row r="182" spans="1:9" ht="18" customHeight="1" x14ac:dyDescent="0.25">
      <c r="A182" s="31" t="s">
        <v>613</v>
      </c>
      <c r="B182" s="69" t="s">
        <v>614</v>
      </c>
      <c r="C182" s="22"/>
      <c r="D182" s="63">
        <v>1</v>
      </c>
      <c r="E182" s="63"/>
      <c r="F182" s="63"/>
      <c r="G182" s="63"/>
      <c r="H182" s="63"/>
      <c r="I182" s="63">
        <v>1</v>
      </c>
    </row>
    <row r="183" spans="1:9" ht="18" customHeight="1" x14ac:dyDescent="0.25">
      <c r="A183" s="31" t="s">
        <v>804</v>
      </c>
      <c r="B183" s="22" t="s">
        <v>805</v>
      </c>
      <c r="C183" s="22"/>
      <c r="D183" s="63"/>
      <c r="E183" s="63"/>
      <c r="F183" s="63">
        <v>1</v>
      </c>
      <c r="G183" s="63"/>
      <c r="H183" s="63"/>
      <c r="I183" s="63"/>
    </row>
    <row r="184" spans="1:9" ht="18" customHeight="1" x14ac:dyDescent="0.25">
      <c r="A184" s="31" t="s">
        <v>615</v>
      </c>
      <c r="B184" s="69" t="s">
        <v>461</v>
      </c>
      <c r="C184" s="22"/>
      <c r="D184" s="63"/>
      <c r="E184" s="63"/>
      <c r="F184" s="63">
        <v>1</v>
      </c>
      <c r="G184" s="63"/>
      <c r="H184" s="63"/>
      <c r="I184" s="63">
        <v>1</v>
      </c>
    </row>
    <row r="185" spans="1:9" ht="18" customHeight="1" x14ac:dyDescent="0.25">
      <c r="A185" s="31" t="s">
        <v>801</v>
      </c>
      <c r="B185" s="22" t="s">
        <v>802</v>
      </c>
      <c r="C185" s="22"/>
      <c r="D185" s="63"/>
      <c r="E185" s="63"/>
      <c r="F185" s="63">
        <v>1</v>
      </c>
      <c r="G185" s="63"/>
      <c r="H185" s="63"/>
      <c r="I185" s="63">
        <v>1</v>
      </c>
    </row>
    <row r="186" spans="1:9" ht="18" customHeight="1" x14ac:dyDescent="0.25">
      <c r="A186" s="31" t="s">
        <v>803</v>
      </c>
      <c r="B186" s="22" t="s">
        <v>463</v>
      </c>
      <c r="C186" s="22"/>
      <c r="D186" s="63"/>
      <c r="E186" s="63"/>
      <c r="F186" s="63"/>
      <c r="G186" s="63">
        <v>1</v>
      </c>
      <c r="H186" s="63"/>
      <c r="I186" s="63">
        <v>1</v>
      </c>
    </row>
    <row r="187" spans="1:9" ht="18" customHeight="1" x14ac:dyDescent="0.25">
      <c r="A187" s="31" t="s">
        <v>616</v>
      </c>
      <c r="B187" s="69" t="s">
        <v>617</v>
      </c>
      <c r="C187" s="22"/>
      <c r="D187" s="63"/>
      <c r="E187" s="63"/>
      <c r="F187" s="63"/>
      <c r="G187" s="63">
        <v>1</v>
      </c>
      <c r="H187" s="63"/>
      <c r="I187" s="63">
        <v>1</v>
      </c>
    </row>
    <row r="188" spans="1:9" ht="18" customHeight="1" x14ac:dyDescent="0.25">
      <c r="A188" s="31" t="s">
        <v>618</v>
      </c>
      <c r="B188" s="69" t="s">
        <v>619</v>
      </c>
      <c r="C188" s="22"/>
      <c r="D188" s="63"/>
      <c r="E188" s="63">
        <v>1</v>
      </c>
      <c r="F188" s="63"/>
      <c r="G188" s="63"/>
      <c r="H188" s="63"/>
      <c r="I188" s="63"/>
    </row>
    <row r="189" spans="1:9" ht="18" customHeight="1" x14ac:dyDescent="0.25">
      <c r="A189" s="31" t="s">
        <v>797</v>
      </c>
      <c r="B189" s="22" t="s">
        <v>798</v>
      </c>
      <c r="C189" s="22"/>
      <c r="D189" s="63"/>
      <c r="E189" s="63"/>
      <c r="F189" s="63"/>
      <c r="G189" s="63"/>
      <c r="H189" s="63"/>
      <c r="I189" s="63">
        <v>1</v>
      </c>
    </row>
    <row r="190" spans="1:9" ht="18" customHeight="1" x14ac:dyDescent="0.25">
      <c r="A190" s="31" t="s">
        <v>799</v>
      </c>
      <c r="B190" s="22" t="s">
        <v>800</v>
      </c>
      <c r="C190" s="22"/>
      <c r="D190" s="63"/>
      <c r="E190" s="63"/>
      <c r="F190" s="63"/>
      <c r="G190" s="63">
        <v>1</v>
      </c>
      <c r="H190" s="63"/>
      <c r="I190" s="63">
        <v>1</v>
      </c>
    </row>
    <row r="191" spans="1:9" ht="18" customHeight="1" x14ac:dyDescent="0.25">
      <c r="A191" s="31" t="s">
        <v>620</v>
      </c>
      <c r="B191" s="69" t="s">
        <v>621</v>
      </c>
      <c r="C191" s="22"/>
      <c r="D191" s="63"/>
      <c r="E191" s="63">
        <v>1</v>
      </c>
      <c r="F191" s="63"/>
      <c r="G191" s="63"/>
      <c r="H191" s="63"/>
      <c r="I191" s="63"/>
    </row>
    <row r="192" spans="1:9" ht="18" customHeight="1" x14ac:dyDescent="0.25">
      <c r="A192" s="31" t="s">
        <v>829</v>
      </c>
      <c r="B192" s="69" t="s">
        <v>830</v>
      </c>
      <c r="C192" s="22"/>
      <c r="D192" s="63"/>
      <c r="E192" s="63"/>
      <c r="F192" s="63">
        <v>1</v>
      </c>
      <c r="G192" s="63"/>
      <c r="H192" s="63"/>
      <c r="I192" s="63">
        <v>1</v>
      </c>
    </row>
    <row r="193" spans="1:9" ht="18" customHeight="1" x14ac:dyDescent="0.25">
      <c r="A193" s="31" t="s">
        <v>622</v>
      </c>
      <c r="B193" s="69" t="s">
        <v>623</v>
      </c>
      <c r="C193" s="22"/>
      <c r="D193" s="63">
        <v>1</v>
      </c>
      <c r="E193" s="63"/>
      <c r="F193" s="63"/>
      <c r="G193" s="63"/>
      <c r="H193" s="63"/>
      <c r="I193" s="63">
        <v>1</v>
      </c>
    </row>
    <row r="194" spans="1:9" ht="18" customHeight="1" x14ac:dyDescent="0.25">
      <c r="A194" s="31" t="s">
        <v>624</v>
      </c>
      <c r="B194" s="69" t="s">
        <v>625</v>
      </c>
      <c r="C194" s="22">
        <v>1</v>
      </c>
      <c r="D194" s="63"/>
      <c r="E194" s="63"/>
      <c r="F194" s="63"/>
      <c r="G194" s="63"/>
      <c r="H194" s="63"/>
      <c r="I194" s="63"/>
    </row>
    <row r="195" spans="1:9" ht="18" customHeight="1" x14ac:dyDescent="0.25">
      <c r="A195" s="31" t="s">
        <v>626</v>
      </c>
      <c r="B195" s="69" t="s">
        <v>463</v>
      </c>
      <c r="C195" s="22"/>
      <c r="D195" s="63"/>
      <c r="E195" s="63"/>
      <c r="F195" s="63"/>
      <c r="G195" s="63">
        <v>1</v>
      </c>
      <c r="H195" s="63"/>
      <c r="I195" s="63">
        <v>1</v>
      </c>
    </row>
    <row r="196" spans="1:9" ht="18" customHeight="1" x14ac:dyDescent="0.25">
      <c r="A196" s="31" t="s">
        <v>626</v>
      </c>
      <c r="B196" s="69" t="s">
        <v>488</v>
      </c>
      <c r="C196" s="22"/>
      <c r="D196" s="63"/>
      <c r="E196" s="63">
        <v>1</v>
      </c>
      <c r="F196" s="63"/>
      <c r="G196" s="63"/>
      <c r="H196" s="63"/>
      <c r="I196" s="63"/>
    </row>
    <row r="197" spans="1:9" ht="18" customHeight="1" x14ac:dyDescent="0.25">
      <c r="A197" s="31" t="s">
        <v>626</v>
      </c>
      <c r="B197" s="69" t="s">
        <v>627</v>
      </c>
      <c r="C197" s="22"/>
      <c r="D197" s="63"/>
      <c r="E197" s="63">
        <v>1</v>
      </c>
      <c r="F197" s="63"/>
      <c r="G197" s="63"/>
      <c r="H197" s="63"/>
      <c r="I197" s="63"/>
    </row>
    <row r="198" spans="1:9" ht="18" customHeight="1" x14ac:dyDescent="0.25">
      <c r="A198" s="31" t="s">
        <v>628</v>
      </c>
      <c r="B198" s="69" t="s">
        <v>629</v>
      </c>
      <c r="C198" s="22"/>
      <c r="D198" s="63"/>
      <c r="E198" s="63"/>
      <c r="F198" s="63">
        <v>1</v>
      </c>
      <c r="G198" s="63"/>
      <c r="H198" s="63"/>
      <c r="I198" s="63">
        <v>1</v>
      </c>
    </row>
    <row r="199" spans="1:9" ht="18" customHeight="1" x14ac:dyDescent="0.25">
      <c r="A199" s="31" t="s">
        <v>791</v>
      </c>
      <c r="B199" s="22" t="s">
        <v>792</v>
      </c>
      <c r="C199" s="22"/>
      <c r="D199" s="63"/>
      <c r="E199" s="63"/>
      <c r="F199" s="63">
        <v>1</v>
      </c>
      <c r="G199" s="63"/>
      <c r="H199" s="63"/>
      <c r="I199" s="63">
        <v>1</v>
      </c>
    </row>
    <row r="200" spans="1:9" ht="18" customHeight="1" x14ac:dyDescent="0.25">
      <c r="A200" s="31" t="s">
        <v>793</v>
      </c>
      <c r="B200" s="22" t="s">
        <v>794</v>
      </c>
      <c r="C200" s="22"/>
      <c r="D200" s="63"/>
      <c r="E200" s="63"/>
      <c r="F200" s="63"/>
      <c r="G200" s="63">
        <v>1</v>
      </c>
      <c r="H200" s="63"/>
      <c r="I200" s="63">
        <v>1</v>
      </c>
    </row>
    <row r="201" spans="1:9" ht="18" customHeight="1" x14ac:dyDescent="0.25">
      <c r="A201" s="31" t="s">
        <v>795</v>
      </c>
      <c r="B201" s="22" t="s">
        <v>796</v>
      </c>
      <c r="C201" s="22"/>
      <c r="D201" s="63"/>
      <c r="E201" s="63"/>
      <c r="F201" s="63"/>
      <c r="G201" s="63">
        <v>1</v>
      </c>
      <c r="H201" s="63"/>
      <c r="I201" s="63">
        <v>1</v>
      </c>
    </row>
    <row r="202" spans="1:9" ht="18" customHeight="1" x14ac:dyDescent="0.25">
      <c r="A202" s="31" t="s">
        <v>630</v>
      </c>
      <c r="B202" s="69" t="s">
        <v>631</v>
      </c>
      <c r="C202" s="22"/>
      <c r="D202" s="63"/>
      <c r="E202" s="63"/>
      <c r="F202" s="63">
        <v>1</v>
      </c>
      <c r="G202" s="63"/>
      <c r="H202" s="63"/>
      <c r="I202" s="63">
        <v>1</v>
      </c>
    </row>
    <row r="203" spans="1:9" ht="18" customHeight="1" x14ac:dyDescent="0.25">
      <c r="A203" s="31" t="s">
        <v>630</v>
      </c>
      <c r="B203" s="22" t="s">
        <v>641</v>
      </c>
      <c r="C203" s="22"/>
      <c r="D203" s="63"/>
      <c r="E203" s="63"/>
      <c r="F203" s="63"/>
      <c r="G203" s="63"/>
      <c r="H203" s="63">
        <v>1</v>
      </c>
      <c r="I203" s="63">
        <v>1</v>
      </c>
    </row>
    <row r="204" spans="1:9" ht="18" customHeight="1" x14ac:dyDescent="0.25">
      <c r="A204" s="31" t="s">
        <v>790</v>
      </c>
      <c r="B204" s="22" t="s">
        <v>543</v>
      </c>
      <c r="C204" s="22"/>
      <c r="D204" s="63"/>
      <c r="E204" s="63"/>
      <c r="F204" s="63">
        <v>1</v>
      </c>
      <c r="G204" s="63"/>
      <c r="H204" s="63"/>
      <c r="I204" s="63"/>
    </row>
    <row r="205" spans="1:9" ht="18" customHeight="1" x14ac:dyDescent="0.25">
      <c r="A205" s="31" t="s">
        <v>632</v>
      </c>
      <c r="B205" s="69" t="s">
        <v>470</v>
      </c>
      <c r="C205" s="22"/>
      <c r="D205" s="63"/>
      <c r="E205" s="63">
        <v>1</v>
      </c>
      <c r="F205" s="63"/>
      <c r="G205" s="63"/>
      <c r="H205" s="63"/>
      <c r="I205" s="63">
        <v>1</v>
      </c>
    </row>
    <row r="206" spans="1:9" ht="18" customHeight="1" x14ac:dyDescent="0.25">
      <c r="A206" s="31" t="s">
        <v>633</v>
      </c>
      <c r="B206" s="69" t="s">
        <v>634</v>
      </c>
      <c r="C206" s="22"/>
      <c r="D206" s="63">
        <v>1</v>
      </c>
      <c r="E206" s="63"/>
      <c r="F206" s="63"/>
      <c r="G206" s="63"/>
      <c r="H206" s="63"/>
      <c r="I206" s="63"/>
    </row>
    <row r="207" spans="1:9" ht="18" customHeight="1" x14ac:dyDescent="0.25">
      <c r="A207" s="31" t="s">
        <v>635</v>
      </c>
      <c r="B207" s="69" t="s">
        <v>636</v>
      </c>
      <c r="C207" s="22"/>
      <c r="D207" s="63"/>
      <c r="E207" s="63"/>
      <c r="F207" s="63">
        <v>1</v>
      </c>
      <c r="G207" s="63"/>
      <c r="H207" s="63"/>
      <c r="I207" s="63">
        <v>1</v>
      </c>
    </row>
    <row r="208" spans="1:9" ht="18" customHeight="1" x14ac:dyDescent="0.25">
      <c r="A208" s="31" t="s">
        <v>789</v>
      </c>
      <c r="B208" s="22" t="s">
        <v>631</v>
      </c>
      <c r="C208" s="22"/>
      <c r="D208" s="63"/>
      <c r="E208" s="63"/>
      <c r="F208" s="63"/>
      <c r="G208" s="63">
        <v>1</v>
      </c>
      <c r="H208" s="63"/>
      <c r="I208" s="63">
        <v>1</v>
      </c>
    </row>
    <row r="209" spans="1:9" ht="18" customHeight="1" x14ac:dyDescent="0.25">
      <c r="A209" s="31" t="s">
        <v>637</v>
      </c>
      <c r="B209" s="69" t="s">
        <v>461</v>
      </c>
      <c r="C209" s="22"/>
      <c r="D209" s="63"/>
      <c r="E209" s="63"/>
      <c r="F209" s="63">
        <v>1</v>
      </c>
      <c r="G209" s="63"/>
      <c r="H209" s="63"/>
      <c r="I209" s="63"/>
    </row>
    <row r="210" spans="1:9" ht="18" customHeight="1" x14ac:dyDescent="0.25">
      <c r="A210" s="31" t="s">
        <v>787</v>
      </c>
      <c r="B210" s="22" t="s">
        <v>788</v>
      </c>
      <c r="C210" s="22"/>
      <c r="D210" s="63"/>
      <c r="E210" s="63"/>
      <c r="F210" s="63"/>
      <c r="G210" s="63">
        <v>1</v>
      </c>
      <c r="H210" s="63"/>
      <c r="I210" s="63">
        <v>1</v>
      </c>
    </row>
    <row r="211" spans="1:9" ht="18" customHeight="1" x14ac:dyDescent="0.25">
      <c r="A211" s="31" t="s">
        <v>638</v>
      </c>
      <c r="B211" s="69" t="s">
        <v>464</v>
      </c>
      <c r="C211" s="22"/>
      <c r="D211" s="63">
        <v>1</v>
      </c>
      <c r="E211" s="63"/>
      <c r="F211" s="63"/>
      <c r="G211" s="63"/>
      <c r="H211" s="63"/>
      <c r="I211" s="63"/>
    </row>
    <row r="212" spans="1:9" ht="18" customHeight="1" x14ac:dyDescent="0.25">
      <c r="A212" s="31" t="s">
        <v>639</v>
      </c>
      <c r="B212" s="69" t="s">
        <v>627</v>
      </c>
      <c r="C212" s="22"/>
      <c r="D212" s="63"/>
      <c r="E212" s="63"/>
      <c r="F212" s="63"/>
      <c r="G212" s="63">
        <v>1</v>
      </c>
      <c r="H212" s="63"/>
      <c r="I212" s="63">
        <v>1</v>
      </c>
    </row>
    <row r="213" spans="1:9" ht="18" customHeight="1" x14ac:dyDescent="0.25">
      <c r="A213" s="31" t="s">
        <v>785</v>
      </c>
      <c r="B213" s="22" t="s">
        <v>786</v>
      </c>
      <c r="C213" s="22"/>
      <c r="D213" s="63"/>
      <c r="E213" s="63"/>
      <c r="F213" s="63"/>
      <c r="G213" s="63">
        <v>1</v>
      </c>
      <c r="H213" s="63"/>
      <c r="I213" s="63">
        <v>1</v>
      </c>
    </row>
    <row r="214" spans="1:9" ht="18" customHeight="1" x14ac:dyDescent="0.25">
      <c r="A214" s="31" t="s">
        <v>640</v>
      </c>
      <c r="B214" s="69" t="s">
        <v>641</v>
      </c>
      <c r="C214" s="22"/>
      <c r="D214" s="63"/>
      <c r="E214" s="63">
        <v>1</v>
      </c>
      <c r="F214" s="63"/>
      <c r="G214" s="63"/>
      <c r="H214" s="63"/>
      <c r="I214" s="63">
        <v>1</v>
      </c>
    </row>
    <row r="215" spans="1:9" ht="18" customHeight="1" x14ac:dyDescent="0.25">
      <c r="A215" s="31" t="s">
        <v>642</v>
      </c>
      <c r="B215" s="69" t="s">
        <v>643</v>
      </c>
      <c r="C215" s="22"/>
      <c r="D215" s="63"/>
      <c r="E215" s="63"/>
      <c r="F215" s="63">
        <v>1</v>
      </c>
      <c r="G215" s="63"/>
      <c r="H215" s="63"/>
      <c r="I215" s="63">
        <v>1</v>
      </c>
    </row>
    <row r="216" spans="1:9" ht="18" customHeight="1" x14ac:dyDescent="0.25">
      <c r="A216" s="31" t="s">
        <v>644</v>
      </c>
      <c r="B216" s="69" t="s">
        <v>645</v>
      </c>
      <c r="C216" s="22"/>
      <c r="D216" s="63"/>
      <c r="E216" s="63"/>
      <c r="F216" s="63">
        <v>1</v>
      </c>
      <c r="G216" s="63"/>
      <c r="H216" s="63"/>
      <c r="I216" s="63">
        <v>1</v>
      </c>
    </row>
    <row r="217" spans="1:9" ht="18" customHeight="1" x14ac:dyDescent="0.25">
      <c r="A217" s="31" t="s">
        <v>646</v>
      </c>
      <c r="B217" s="69" t="s">
        <v>647</v>
      </c>
      <c r="C217" s="22"/>
      <c r="D217" s="63"/>
      <c r="E217" s="63">
        <v>1</v>
      </c>
      <c r="F217" s="63"/>
      <c r="G217" s="63"/>
      <c r="H217" s="63"/>
      <c r="I217" s="63"/>
    </row>
    <row r="218" spans="1:9" ht="18" customHeight="1" x14ac:dyDescent="0.25">
      <c r="A218" s="31" t="s">
        <v>648</v>
      </c>
      <c r="B218" s="69" t="s">
        <v>649</v>
      </c>
      <c r="C218" s="22"/>
      <c r="D218" s="63"/>
      <c r="E218" s="63">
        <v>1</v>
      </c>
      <c r="F218" s="63"/>
      <c r="G218" s="63"/>
      <c r="H218" s="63"/>
      <c r="I218" s="63"/>
    </row>
    <row r="219" spans="1:9" ht="18" customHeight="1" x14ac:dyDescent="0.25">
      <c r="A219" s="31" t="s">
        <v>650</v>
      </c>
      <c r="B219" s="69" t="s">
        <v>469</v>
      </c>
      <c r="C219" s="22"/>
      <c r="D219" s="63"/>
      <c r="E219" s="63">
        <v>1</v>
      </c>
      <c r="F219" s="63"/>
      <c r="G219" s="63"/>
      <c r="H219" s="63"/>
      <c r="I219" s="63">
        <v>1</v>
      </c>
    </row>
    <row r="220" spans="1:9" ht="18" customHeight="1" x14ac:dyDescent="0.25">
      <c r="A220" s="31" t="s">
        <v>781</v>
      </c>
      <c r="B220" s="22" t="s">
        <v>782</v>
      </c>
      <c r="C220" s="22"/>
      <c r="D220" s="63"/>
      <c r="E220" s="63"/>
      <c r="F220" s="63">
        <v>1</v>
      </c>
      <c r="G220" s="63"/>
      <c r="H220" s="63"/>
      <c r="I220" s="63">
        <v>1</v>
      </c>
    </row>
    <row r="221" spans="1:9" ht="18" customHeight="1" x14ac:dyDescent="0.25">
      <c r="A221" s="31" t="s">
        <v>783</v>
      </c>
      <c r="B221" s="22" t="s">
        <v>784</v>
      </c>
      <c r="C221" s="22"/>
      <c r="D221" s="63"/>
      <c r="E221" s="63"/>
      <c r="F221" s="63">
        <v>1</v>
      </c>
      <c r="G221" s="63"/>
      <c r="H221" s="63"/>
      <c r="I221" s="63">
        <v>1</v>
      </c>
    </row>
    <row r="222" spans="1:9" ht="18" customHeight="1" x14ac:dyDescent="0.25">
      <c r="A222" s="31" t="s">
        <v>651</v>
      </c>
      <c r="B222" s="69" t="s">
        <v>652</v>
      </c>
      <c r="C222" s="22"/>
      <c r="D222" s="63"/>
      <c r="E222" s="63"/>
      <c r="F222" s="63">
        <v>1</v>
      </c>
      <c r="G222" s="63"/>
      <c r="H222" s="63"/>
      <c r="I222" s="63"/>
    </row>
    <row r="223" spans="1:9" ht="18" customHeight="1" x14ac:dyDescent="0.25">
      <c r="A223" s="31" t="s">
        <v>772</v>
      </c>
      <c r="B223" s="22" t="s">
        <v>773</v>
      </c>
      <c r="C223" s="22"/>
      <c r="D223" s="63"/>
      <c r="E223" s="63"/>
      <c r="F223" s="63"/>
      <c r="G223" s="63"/>
      <c r="H223" s="63">
        <v>1</v>
      </c>
      <c r="I223" s="63">
        <v>1</v>
      </c>
    </row>
    <row r="224" spans="1:9" ht="18" customHeight="1" x14ac:dyDescent="0.25">
      <c r="A224" s="31" t="s">
        <v>774</v>
      </c>
      <c r="B224" s="22" t="s">
        <v>775</v>
      </c>
      <c r="C224" s="22"/>
      <c r="D224" s="63"/>
      <c r="E224" s="63"/>
      <c r="F224" s="63"/>
      <c r="G224" s="63">
        <v>1</v>
      </c>
      <c r="H224" s="63"/>
      <c r="I224" s="63">
        <v>1</v>
      </c>
    </row>
    <row r="225" spans="1:9" ht="18" customHeight="1" x14ac:dyDescent="0.25">
      <c r="A225" s="31" t="s">
        <v>776</v>
      </c>
      <c r="B225" s="22" t="s">
        <v>464</v>
      </c>
      <c r="C225" s="22"/>
      <c r="D225" s="63"/>
      <c r="E225" s="63"/>
      <c r="F225" s="63"/>
      <c r="G225" s="63">
        <v>1</v>
      </c>
      <c r="H225" s="63"/>
      <c r="I225" s="63">
        <v>1</v>
      </c>
    </row>
    <row r="226" spans="1:9" ht="18" customHeight="1" x14ac:dyDescent="0.25">
      <c r="A226" s="31" t="s">
        <v>777</v>
      </c>
      <c r="B226" s="22" t="s">
        <v>778</v>
      </c>
      <c r="C226" s="22"/>
      <c r="D226" s="63"/>
      <c r="E226" s="63"/>
      <c r="F226" s="63"/>
      <c r="G226" s="63"/>
      <c r="H226" s="63">
        <v>1</v>
      </c>
      <c r="I226" s="63">
        <v>1</v>
      </c>
    </row>
    <row r="227" spans="1:9" ht="18" customHeight="1" x14ac:dyDescent="0.25">
      <c r="A227" s="31" t="s">
        <v>779</v>
      </c>
      <c r="B227" s="22" t="s">
        <v>780</v>
      </c>
      <c r="C227" s="22"/>
      <c r="D227" s="63"/>
      <c r="E227" s="63"/>
      <c r="F227" s="63"/>
      <c r="G227" s="63"/>
      <c r="H227" s="63">
        <v>1</v>
      </c>
      <c r="I227" s="63">
        <v>1</v>
      </c>
    </row>
    <row r="228" spans="1:9" ht="18" customHeight="1" x14ac:dyDescent="0.25">
      <c r="A228" s="31" t="s">
        <v>653</v>
      </c>
      <c r="B228" s="69" t="s">
        <v>654</v>
      </c>
      <c r="C228" s="22"/>
      <c r="D228" s="63"/>
      <c r="E228" s="63"/>
      <c r="F228" s="63"/>
      <c r="G228" s="63">
        <v>1</v>
      </c>
      <c r="H228" s="63"/>
      <c r="I228" s="63">
        <v>1</v>
      </c>
    </row>
    <row r="229" spans="1:9" ht="18" customHeight="1" x14ac:dyDescent="0.25">
      <c r="A229" s="31" t="s">
        <v>771</v>
      </c>
      <c r="B229" s="22" t="s">
        <v>519</v>
      </c>
      <c r="C229" s="22"/>
      <c r="D229" s="63"/>
      <c r="E229" s="63"/>
      <c r="F229" s="63"/>
      <c r="G229" s="63"/>
      <c r="H229" s="63">
        <v>1</v>
      </c>
      <c r="I229" s="63">
        <v>1</v>
      </c>
    </row>
    <row r="230" spans="1:9" ht="18" customHeight="1" x14ac:dyDescent="0.25">
      <c r="A230" s="31" t="s">
        <v>655</v>
      </c>
      <c r="B230" s="69" t="s">
        <v>472</v>
      </c>
      <c r="C230" s="22"/>
      <c r="D230" s="63"/>
      <c r="E230" s="63">
        <v>1</v>
      </c>
      <c r="F230" s="63"/>
      <c r="G230" s="63"/>
      <c r="H230" s="63"/>
      <c r="I230" s="63">
        <v>1</v>
      </c>
    </row>
    <row r="231" spans="1:9" ht="18" customHeight="1" x14ac:dyDescent="0.25">
      <c r="A231" s="31" t="s">
        <v>656</v>
      </c>
      <c r="B231" s="69" t="s">
        <v>657</v>
      </c>
      <c r="C231" s="22"/>
      <c r="D231" s="63"/>
      <c r="E231" s="63">
        <v>1</v>
      </c>
      <c r="F231" s="63"/>
      <c r="G231" s="63"/>
      <c r="H231" s="63"/>
      <c r="I231" s="63">
        <v>1</v>
      </c>
    </row>
    <row r="232" spans="1:9" ht="18" customHeight="1" x14ac:dyDescent="0.25">
      <c r="A232" s="31" t="s">
        <v>658</v>
      </c>
      <c r="B232" s="69" t="s">
        <v>659</v>
      </c>
      <c r="C232" s="22"/>
      <c r="D232" s="63">
        <v>1</v>
      </c>
      <c r="E232" s="63"/>
      <c r="F232" s="63"/>
      <c r="G232" s="63"/>
      <c r="H232" s="63"/>
      <c r="I232" s="63"/>
    </row>
    <row r="233" spans="1:9" ht="18" customHeight="1" x14ac:dyDescent="0.25">
      <c r="A233" s="31" t="s">
        <v>769</v>
      </c>
      <c r="B233" s="22" t="s">
        <v>770</v>
      </c>
      <c r="C233" s="22"/>
      <c r="D233" s="63"/>
      <c r="E233" s="63"/>
      <c r="F233" s="63">
        <v>1</v>
      </c>
      <c r="G233" s="63"/>
      <c r="H233" s="63"/>
      <c r="I233" s="63">
        <v>1</v>
      </c>
    </row>
    <row r="234" spans="1:9" ht="18" customHeight="1" x14ac:dyDescent="0.25">
      <c r="A234" s="31" t="s">
        <v>660</v>
      </c>
      <c r="B234" s="69" t="s">
        <v>522</v>
      </c>
      <c r="C234" s="22"/>
      <c r="D234" s="63">
        <v>1</v>
      </c>
      <c r="E234" s="63"/>
      <c r="F234" s="63"/>
      <c r="G234" s="63"/>
      <c r="H234" s="63"/>
      <c r="I234" s="63"/>
    </row>
    <row r="235" spans="1:9" ht="18" customHeight="1" x14ac:dyDescent="0.25">
      <c r="A235" s="31" t="s">
        <v>661</v>
      </c>
      <c r="B235" s="69" t="s">
        <v>662</v>
      </c>
      <c r="C235" s="22"/>
      <c r="D235" s="63"/>
      <c r="E235" s="63">
        <v>1</v>
      </c>
      <c r="F235" s="63"/>
      <c r="G235" s="63"/>
      <c r="H235" s="63"/>
      <c r="I235" s="63">
        <v>1</v>
      </c>
    </row>
    <row r="236" spans="1:9" x14ac:dyDescent="0.25">
      <c r="A236" s="5"/>
      <c r="B236" s="5"/>
      <c r="C236" s="5"/>
      <c r="D236" s="5"/>
      <c r="E236" s="5"/>
      <c r="F236" s="5"/>
      <c r="G236" s="5"/>
      <c r="H236" s="5"/>
      <c r="I236" s="5"/>
    </row>
    <row r="237" spans="1:9" x14ac:dyDescent="0.25">
      <c r="A237" s="5"/>
      <c r="B237" s="5"/>
      <c r="C237" s="5"/>
      <c r="D237" s="5"/>
      <c r="E237" s="5"/>
      <c r="F237" s="5"/>
      <c r="G237" s="5"/>
      <c r="H237" s="5"/>
      <c r="I237" s="5"/>
    </row>
    <row r="238" spans="1:9" x14ac:dyDescent="0.25">
      <c r="A238" s="5"/>
      <c r="B238" s="5"/>
      <c r="C238" s="5"/>
      <c r="D238" s="5"/>
      <c r="E238" s="5"/>
      <c r="F238" s="5"/>
      <c r="G238" s="5"/>
      <c r="H238" s="5"/>
      <c r="I238" s="5"/>
    </row>
    <row r="239" spans="1:9" x14ac:dyDescent="0.25">
      <c r="A239" s="5"/>
      <c r="B239" s="5"/>
      <c r="C239" s="5"/>
      <c r="D239" s="5"/>
      <c r="E239" s="5"/>
      <c r="F239" s="5"/>
      <c r="G239" s="5"/>
      <c r="H239" s="5"/>
      <c r="I239" s="5"/>
    </row>
    <row r="240" spans="1:9" x14ac:dyDescent="0.25">
      <c r="A240" s="5"/>
      <c r="B240" s="5"/>
      <c r="C240" s="5"/>
      <c r="D240" s="5"/>
      <c r="E240" s="5"/>
      <c r="F240" s="5"/>
      <c r="G240" s="5"/>
      <c r="H240" s="5"/>
      <c r="I240" s="5"/>
    </row>
    <row r="241" spans="1:9" x14ac:dyDescent="0.25">
      <c r="A241" s="5"/>
      <c r="B241" s="5"/>
      <c r="C241" s="5"/>
      <c r="D241" s="5"/>
      <c r="E241" s="5"/>
      <c r="F241" s="5"/>
      <c r="G241" s="5"/>
      <c r="H241" s="5"/>
      <c r="I241" s="5"/>
    </row>
    <row r="242" spans="1:9" x14ac:dyDescent="0.25">
      <c r="A242" s="5"/>
      <c r="B242" s="5"/>
      <c r="C242" s="5"/>
      <c r="D242" s="5"/>
      <c r="E242" s="5"/>
      <c r="F242" s="5"/>
      <c r="G242" s="5"/>
      <c r="H242" s="5"/>
      <c r="I242" s="5"/>
    </row>
    <row r="243" spans="1:9" x14ac:dyDescent="0.25">
      <c r="A243" s="5"/>
      <c r="B243" s="5"/>
      <c r="C243" s="5"/>
      <c r="D243" s="5"/>
      <c r="E243" s="5"/>
      <c r="F243" s="5"/>
      <c r="G243" s="5"/>
      <c r="H243" s="5"/>
      <c r="I243" s="5"/>
    </row>
    <row r="244" spans="1:9" x14ac:dyDescent="0.25">
      <c r="A244" s="5"/>
      <c r="B244" s="5"/>
      <c r="C244" s="5"/>
      <c r="D244" s="5"/>
      <c r="E244" s="5"/>
      <c r="F244" s="5"/>
      <c r="G244" s="5"/>
      <c r="H244" s="5"/>
      <c r="I244" s="5"/>
    </row>
    <row r="245" spans="1:9" x14ac:dyDescent="0.25">
      <c r="A245" s="5"/>
      <c r="B245" s="5"/>
      <c r="C245" s="5"/>
      <c r="D245" s="5"/>
      <c r="E245" s="5"/>
      <c r="F245" s="5"/>
      <c r="G245" s="5"/>
      <c r="H245" s="5"/>
      <c r="I245" s="5"/>
    </row>
    <row r="246" spans="1:9" x14ac:dyDescent="0.25">
      <c r="A246" s="5"/>
      <c r="B246" s="5"/>
      <c r="C246" s="5"/>
      <c r="D246" s="5"/>
      <c r="E246" s="5"/>
      <c r="F246" s="5"/>
      <c r="G246" s="5"/>
      <c r="H246" s="5"/>
      <c r="I246" s="5"/>
    </row>
    <row r="247" spans="1:9" x14ac:dyDescent="0.25">
      <c r="A247" s="5"/>
      <c r="B247" s="5"/>
      <c r="C247" s="5"/>
      <c r="D247" s="5"/>
      <c r="E247" s="5"/>
      <c r="F247" s="5"/>
      <c r="G247" s="5"/>
      <c r="H247" s="5"/>
      <c r="I247" s="5"/>
    </row>
    <row r="248" spans="1:9" x14ac:dyDescent="0.25">
      <c r="A248" s="5"/>
      <c r="B248" s="5"/>
      <c r="C248" s="5"/>
      <c r="D248" s="5"/>
      <c r="E248" s="5"/>
      <c r="F248" s="5"/>
      <c r="G248" s="5"/>
      <c r="H248" s="5"/>
      <c r="I248" s="5"/>
    </row>
    <row r="249" spans="1:9" x14ac:dyDescent="0.25">
      <c r="A249" s="5"/>
      <c r="B249" s="5"/>
      <c r="C249" s="5"/>
      <c r="D249" s="5"/>
      <c r="E249" s="5"/>
      <c r="F249" s="5"/>
      <c r="G249" s="5"/>
      <c r="H249" s="5"/>
      <c r="I249" s="5"/>
    </row>
    <row r="250" spans="1:9" x14ac:dyDescent="0.25">
      <c r="A250" s="5"/>
      <c r="B250" s="5"/>
      <c r="C250" s="5"/>
      <c r="D250" s="5"/>
      <c r="E250" s="5"/>
      <c r="F250" s="5"/>
      <c r="G250" s="5"/>
      <c r="H250" s="5"/>
      <c r="I250" s="5"/>
    </row>
    <row r="251" spans="1:9" x14ac:dyDescent="0.25">
      <c r="A251" s="5"/>
      <c r="B251" s="5"/>
      <c r="C251" s="5"/>
      <c r="D251" s="5"/>
      <c r="E251" s="5"/>
      <c r="F251" s="5"/>
      <c r="G251" s="5"/>
      <c r="H251" s="5"/>
      <c r="I251" s="5"/>
    </row>
    <row r="252" spans="1:9" x14ac:dyDescent="0.25">
      <c r="A252" s="5"/>
      <c r="B252" s="5"/>
      <c r="C252" s="5"/>
      <c r="D252" s="5"/>
      <c r="E252" s="5"/>
      <c r="F252" s="5"/>
      <c r="G252" s="5"/>
      <c r="H252" s="5"/>
      <c r="I252" s="5"/>
    </row>
    <row r="253" spans="1:9" x14ac:dyDescent="0.25">
      <c r="A253" s="5"/>
      <c r="B253" s="5"/>
      <c r="C253" s="5"/>
      <c r="D253" s="5"/>
      <c r="E253" s="5"/>
      <c r="F253" s="5"/>
      <c r="G253" s="5"/>
      <c r="H253" s="5"/>
      <c r="I253" s="5"/>
    </row>
    <row r="254" spans="1:9" x14ac:dyDescent="0.25">
      <c r="A254" s="5"/>
      <c r="B254" s="5"/>
      <c r="C254" s="5"/>
      <c r="D254" s="5"/>
      <c r="E254" s="5"/>
      <c r="F254" s="5"/>
      <c r="G254" s="5"/>
      <c r="H254" s="5"/>
      <c r="I254" s="5"/>
    </row>
    <row r="255" spans="1:9" x14ac:dyDescent="0.25">
      <c r="A255" s="5"/>
      <c r="B255" s="5"/>
      <c r="C255" s="5"/>
      <c r="D255" s="5"/>
      <c r="E255" s="5"/>
      <c r="F255" s="5"/>
      <c r="G255" s="5"/>
      <c r="H255" s="5"/>
      <c r="I255" s="5"/>
    </row>
    <row r="256" spans="1:9" x14ac:dyDescent="0.25">
      <c r="A256" s="5"/>
      <c r="B256" s="5"/>
      <c r="C256" s="5"/>
      <c r="D256" s="5"/>
      <c r="E256" s="5"/>
      <c r="F256" s="5"/>
      <c r="G256" s="5"/>
      <c r="H256" s="5"/>
      <c r="I256" s="5"/>
    </row>
    <row r="257" spans="1:9" x14ac:dyDescent="0.25">
      <c r="A257" s="5"/>
      <c r="B257" s="5"/>
      <c r="C257" s="5"/>
      <c r="D257" s="5"/>
      <c r="E257" s="5"/>
      <c r="F257" s="5"/>
      <c r="G257" s="5"/>
      <c r="H257" s="5"/>
      <c r="I257" s="5"/>
    </row>
    <row r="258" spans="1:9" x14ac:dyDescent="0.25">
      <c r="A258" s="5"/>
      <c r="B258" s="5"/>
      <c r="C258" s="5"/>
      <c r="D258" s="5"/>
      <c r="E258" s="5"/>
      <c r="F258" s="5"/>
      <c r="G258" s="5"/>
      <c r="H258" s="5"/>
      <c r="I258" s="5"/>
    </row>
    <row r="259" spans="1:9" x14ac:dyDescent="0.25">
      <c r="A259" s="5"/>
      <c r="B259" s="5"/>
      <c r="C259" s="5"/>
      <c r="D259" s="5"/>
      <c r="E259" s="5"/>
      <c r="F259" s="5"/>
      <c r="G259" s="5"/>
      <c r="H259" s="5"/>
      <c r="I259" s="5"/>
    </row>
    <row r="260" spans="1:9" x14ac:dyDescent="0.25">
      <c r="A260" s="5"/>
      <c r="B260" s="5"/>
      <c r="C260" s="5"/>
      <c r="D260" s="5"/>
      <c r="E260" s="5"/>
      <c r="F260" s="5"/>
      <c r="G260" s="5"/>
      <c r="H260" s="5"/>
      <c r="I260" s="5"/>
    </row>
    <row r="261" spans="1:9" x14ac:dyDescent="0.25">
      <c r="A261" s="5"/>
      <c r="B261" s="5"/>
      <c r="C261" s="5"/>
      <c r="D261" s="5"/>
      <c r="E261" s="5"/>
      <c r="F261" s="5"/>
      <c r="G261" s="5"/>
      <c r="H261" s="5"/>
      <c r="I261" s="5"/>
    </row>
    <row r="262" spans="1:9" x14ac:dyDescent="0.25">
      <c r="A262" s="5"/>
      <c r="B262" s="5"/>
      <c r="C262" s="5"/>
      <c r="D262" s="5"/>
      <c r="E262" s="5"/>
      <c r="F262" s="5"/>
      <c r="G262" s="5"/>
      <c r="H262" s="5"/>
      <c r="I262" s="5"/>
    </row>
    <row r="263" spans="1:9" x14ac:dyDescent="0.25">
      <c r="A263" s="5"/>
      <c r="B263" s="5"/>
      <c r="C263" s="5"/>
      <c r="D263" s="5"/>
      <c r="E263" s="5"/>
      <c r="F263" s="5"/>
      <c r="G263" s="5"/>
      <c r="H263" s="5"/>
      <c r="I263" s="5"/>
    </row>
    <row r="264" spans="1:9" x14ac:dyDescent="0.25">
      <c r="A264" s="5"/>
      <c r="B264" s="5"/>
      <c r="C264" s="5"/>
      <c r="D264" s="5"/>
      <c r="E264" s="5"/>
      <c r="F264" s="5"/>
      <c r="G264" s="5"/>
      <c r="H264" s="5"/>
      <c r="I264" s="5"/>
    </row>
    <row r="265" spans="1:9" x14ac:dyDescent="0.25">
      <c r="A265" s="5"/>
      <c r="B265" s="5"/>
      <c r="C265" s="5"/>
      <c r="D265" s="5"/>
      <c r="E265" s="5"/>
      <c r="F265" s="5"/>
      <c r="G265" s="5"/>
      <c r="H265" s="5"/>
      <c r="I265" s="5"/>
    </row>
    <row r="266" spans="1:9" x14ac:dyDescent="0.25">
      <c r="A266" s="5"/>
      <c r="B266" s="5"/>
      <c r="C266" s="5"/>
      <c r="D266" s="5"/>
      <c r="E266" s="5"/>
      <c r="F266" s="5"/>
      <c r="G266" s="5"/>
      <c r="H266" s="5"/>
      <c r="I266" s="5"/>
    </row>
    <row r="267" spans="1:9" x14ac:dyDescent="0.25">
      <c r="A267" s="5"/>
      <c r="B267" s="5"/>
      <c r="C267" s="5"/>
      <c r="D267" s="5"/>
      <c r="E267" s="5"/>
      <c r="F267" s="5"/>
      <c r="G267" s="5"/>
      <c r="H267" s="5"/>
      <c r="I267" s="5"/>
    </row>
    <row r="268" spans="1:9" x14ac:dyDescent="0.25">
      <c r="A268" s="5"/>
      <c r="B268" s="5"/>
      <c r="C268" s="5"/>
      <c r="D268" s="5"/>
      <c r="E268" s="5"/>
      <c r="F268" s="5"/>
      <c r="G268" s="5"/>
      <c r="H268" s="5"/>
      <c r="I268" s="5"/>
    </row>
    <row r="269" spans="1:9" x14ac:dyDescent="0.25">
      <c r="A269" s="4"/>
      <c r="B269" s="4"/>
      <c r="C269" s="5"/>
      <c r="D269" s="5"/>
      <c r="E269" s="5"/>
      <c r="F269" s="5"/>
      <c r="G269" s="5"/>
      <c r="H269" s="5"/>
      <c r="I269" s="5"/>
    </row>
    <row r="270" spans="1:9" x14ac:dyDescent="0.25">
      <c r="A270" s="4"/>
      <c r="B270" s="4"/>
      <c r="C270" s="5"/>
      <c r="D270" s="5"/>
      <c r="E270" s="5"/>
      <c r="F270" s="5"/>
      <c r="G270" s="5"/>
      <c r="H270" s="5"/>
      <c r="I270" s="5"/>
    </row>
    <row r="271" spans="1:9" x14ac:dyDescent="0.25">
      <c r="A271" s="4"/>
      <c r="B271" s="4"/>
      <c r="C271" s="5"/>
      <c r="D271" s="5"/>
      <c r="E271" s="5"/>
      <c r="F271" s="5"/>
      <c r="G271" s="5"/>
      <c r="H271" s="5"/>
      <c r="I271" s="5"/>
    </row>
    <row r="272" spans="1:9" x14ac:dyDescent="0.25">
      <c r="A272" s="4"/>
      <c r="B272" s="4"/>
      <c r="C272" s="5"/>
      <c r="D272" s="5"/>
      <c r="E272" s="5"/>
      <c r="F272" s="5"/>
      <c r="G272" s="5"/>
      <c r="H272" s="5"/>
      <c r="I272" s="5"/>
    </row>
    <row r="273" spans="1:9" x14ac:dyDescent="0.25">
      <c r="A273" s="4"/>
      <c r="B273" s="4"/>
      <c r="C273" s="5"/>
      <c r="D273" s="5"/>
      <c r="E273" s="5"/>
      <c r="F273" s="5"/>
      <c r="G273" s="5"/>
      <c r="H273" s="5"/>
      <c r="I273" s="5"/>
    </row>
    <row r="274" spans="1:9" x14ac:dyDescent="0.25">
      <c r="A274" s="4"/>
      <c r="B274" s="4"/>
      <c r="C274" s="5"/>
      <c r="D274" s="5"/>
      <c r="E274" s="5"/>
      <c r="F274" s="5"/>
      <c r="G274" s="5"/>
      <c r="H274" s="5"/>
      <c r="I274" s="5"/>
    </row>
    <row r="275" spans="1:9" x14ac:dyDescent="0.25">
      <c r="A275" s="4"/>
      <c r="B275" s="4"/>
      <c r="C275" s="5"/>
      <c r="D275" s="5"/>
      <c r="E275" s="5"/>
      <c r="F275" s="5"/>
      <c r="G275" s="5"/>
      <c r="H275" s="5"/>
      <c r="I275" s="5"/>
    </row>
    <row r="276" spans="1:9" x14ac:dyDescent="0.25">
      <c r="A276" s="4"/>
      <c r="B276" s="4"/>
      <c r="C276" s="5"/>
      <c r="D276" s="5"/>
      <c r="E276" s="5"/>
      <c r="F276" s="5"/>
      <c r="G276" s="5"/>
      <c r="H276" s="5"/>
      <c r="I276" s="5"/>
    </row>
    <row r="277" spans="1:9" x14ac:dyDescent="0.25">
      <c r="A277" s="4"/>
      <c r="B277" s="4"/>
      <c r="C277" s="5"/>
      <c r="D277" s="5"/>
      <c r="E277" s="5"/>
      <c r="F277" s="5"/>
      <c r="G277" s="5"/>
      <c r="H277" s="5"/>
      <c r="I277" s="5"/>
    </row>
    <row r="278" spans="1:9" x14ac:dyDescent="0.25">
      <c r="A278" s="4"/>
      <c r="B278" s="4"/>
      <c r="C278" s="5"/>
      <c r="D278" s="5"/>
      <c r="E278" s="5"/>
      <c r="F278" s="5"/>
      <c r="G278" s="5"/>
      <c r="H278" s="5"/>
      <c r="I278" s="5"/>
    </row>
    <row r="279" spans="1:9" x14ac:dyDescent="0.25">
      <c r="A279" s="4"/>
      <c r="B279" s="4"/>
      <c r="C279" s="5"/>
      <c r="D279" s="5"/>
      <c r="E279" s="5"/>
      <c r="F279" s="5"/>
      <c r="G279" s="5"/>
      <c r="H279" s="5"/>
      <c r="I279" s="5"/>
    </row>
    <row r="280" spans="1:9" x14ac:dyDescent="0.25">
      <c r="A280" s="4"/>
      <c r="B280" s="4"/>
      <c r="C280" s="5"/>
      <c r="D280" s="5"/>
      <c r="E280" s="5"/>
      <c r="F280" s="5"/>
      <c r="G280" s="5"/>
      <c r="H280" s="5"/>
      <c r="I280" s="5"/>
    </row>
    <row r="281" spans="1:9" x14ac:dyDescent="0.25">
      <c r="A281" s="4"/>
      <c r="B281" s="4"/>
      <c r="C281" s="5"/>
      <c r="D281" s="5"/>
      <c r="E281" s="5"/>
      <c r="F281" s="5"/>
      <c r="G281" s="5"/>
      <c r="H281" s="5"/>
      <c r="I281" s="5"/>
    </row>
    <row r="282" spans="1:9" x14ac:dyDescent="0.25">
      <c r="A282" s="4"/>
      <c r="B282" s="4"/>
      <c r="C282" s="5"/>
      <c r="D282" s="5"/>
      <c r="E282" s="5"/>
      <c r="F282" s="5"/>
      <c r="G282" s="5"/>
      <c r="H282" s="5"/>
      <c r="I282" s="5"/>
    </row>
    <row r="283" spans="1:9" x14ac:dyDescent="0.25">
      <c r="A283" s="4"/>
      <c r="B283" s="4"/>
      <c r="C283" s="5"/>
      <c r="D283" s="5"/>
      <c r="E283" s="5"/>
      <c r="F283" s="5"/>
      <c r="G283" s="5"/>
      <c r="H283" s="5"/>
      <c r="I283" s="5"/>
    </row>
    <row r="284" spans="1:9" x14ac:dyDescent="0.25">
      <c r="A284" s="4"/>
      <c r="B284" s="4"/>
      <c r="C284" s="5"/>
      <c r="D284" s="5"/>
      <c r="E284" s="5"/>
      <c r="F284" s="5"/>
      <c r="G284" s="5"/>
      <c r="H284" s="5"/>
      <c r="I284" s="5"/>
    </row>
    <row r="285" spans="1:9" x14ac:dyDescent="0.25">
      <c r="A285" s="4"/>
      <c r="B285" s="4"/>
      <c r="C285" s="5"/>
      <c r="D285" s="5"/>
      <c r="E285" s="5"/>
      <c r="F285" s="5"/>
      <c r="G285" s="5"/>
      <c r="H285" s="5"/>
      <c r="I285" s="5"/>
    </row>
    <row r="286" spans="1:9" x14ac:dyDescent="0.25">
      <c r="A286" s="4"/>
      <c r="B286" s="4"/>
      <c r="C286" s="5"/>
      <c r="D286" s="5"/>
      <c r="E286" s="5"/>
      <c r="F286" s="5"/>
      <c r="G286" s="5"/>
      <c r="H286" s="5"/>
      <c r="I286" s="5"/>
    </row>
    <row r="287" spans="1:9" x14ac:dyDescent="0.25">
      <c r="A287" s="4"/>
      <c r="B287" s="4"/>
      <c r="C287" s="5"/>
      <c r="D287" s="5"/>
      <c r="E287" s="5"/>
      <c r="F287" s="5"/>
      <c r="G287" s="5"/>
      <c r="H287" s="5"/>
      <c r="I287" s="5"/>
    </row>
    <row r="288" spans="1:9" x14ac:dyDescent="0.25">
      <c r="A288" s="4"/>
      <c r="B288" s="4"/>
      <c r="C288" s="5"/>
      <c r="D288" s="5"/>
      <c r="E288" s="5"/>
      <c r="F288" s="5"/>
      <c r="G288" s="5"/>
      <c r="H288" s="5"/>
      <c r="I288" s="5"/>
    </row>
    <row r="289" spans="1:9" x14ac:dyDescent="0.25">
      <c r="A289" s="4"/>
      <c r="B289" s="4"/>
      <c r="C289" s="5"/>
      <c r="D289" s="5"/>
      <c r="E289" s="5"/>
      <c r="F289" s="5"/>
      <c r="G289" s="5"/>
      <c r="H289" s="5"/>
      <c r="I289" s="5"/>
    </row>
    <row r="290" spans="1:9" x14ac:dyDescent="0.25">
      <c r="A290" s="4"/>
      <c r="B290" s="4"/>
      <c r="C290" s="5"/>
      <c r="D290" s="5"/>
      <c r="E290" s="5"/>
      <c r="F290" s="5"/>
      <c r="G290" s="5"/>
      <c r="H290" s="5"/>
      <c r="I290" s="5"/>
    </row>
    <row r="291" spans="1:9" x14ac:dyDescent="0.25">
      <c r="A291" s="4"/>
      <c r="B291" s="4"/>
      <c r="C291" s="5"/>
      <c r="D291" s="5"/>
      <c r="E291" s="5"/>
      <c r="F291" s="5"/>
      <c r="G291" s="5"/>
      <c r="H291" s="5"/>
      <c r="I291" s="5"/>
    </row>
    <row r="292" spans="1:9" x14ac:dyDescent="0.25">
      <c r="A292" s="4"/>
      <c r="B292" s="4"/>
      <c r="C292" s="5"/>
      <c r="D292" s="5"/>
      <c r="E292" s="5"/>
      <c r="F292" s="5"/>
      <c r="G292" s="5"/>
      <c r="H292" s="5"/>
      <c r="I292" s="5"/>
    </row>
    <row r="293" spans="1:9" x14ac:dyDescent="0.25">
      <c r="A293" s="4"/>
      <c r="B293" s="4"/>
      <c r="C293" s="5"/>
      <c r="D293" s="5"/>
      <c r="E293" s="5"/>
      <c r="F293" s="5"/>
      <c r="G293" s="5"/>
      <c r="H293" s="5"/>
      <c r="I293" s="5"/>
    </row>
    <row r="294" spans="1:9" x14ac:dyDescent="0.25">
      <c r="A294" s="4"/>
      <c r="B294" s="4"/>
      <c r="C294" s="5"/>
      <c r="D294" s="5"/>
      <c r="E294" s="5"/>
      <c r="F294" s="5"/>
      <c r="G294" s="5"/>
      <c r="H294" s="5"/>
      <c r="I294" s="5"/>
    </row>
    <row r="295" spans="1:9" x14ac:dyDescent="0.25">
      <c r="A295" s="4"/>
      <c r="B295" s="4"/>
      <c r="C295" s="5"/>
      <c r="D295" s="5"/>
      <c r="E295" s="5"/>
      <c r="F295" s="5"/>
      <c r="G295" s="5"/>
      <c r="H295" s="5"/>
      <c r="I295" s="5"/>
    </row>
    <row r="296" spans="1:9" x14ac:dyDescent="0.25">
      <c r="A296" s="4"/>
      <c r="B296" s="4"/>
      <c r="C296" s="5"/>
      <c r="D296" s="5"/>
      <c r="E296" s="5"/>
      <c r="F296" s="5"/>
      <c r="G296" s="5"/>
      <c r="H296" s="5"/>
      <c r="I296" s="5"/>
    </row>
    <row r="297" spans="1:9" x14ac:dyDescent="0.25">
      <c r="A297" s="4"/>
      <c r="B297" s="4"/>
      <c r="C297" s="5"/>
      <c r="D297" s="5"/>
      <c r="E297" s="5"/>
      <c r="F297" s="5"/>
      <c r="G297" s="5"/>
      <c r="H297" s="5"/>
      <c r="I297" s="5"/>
    </row>
    <row r="298" spans="1:9" x14ac:dyDescent="0.25">
      <c r="A298" s="4"/>
      <c r="B298" s="4"/>
      <c r="C298" s="5"/>
      <c r="D298" s="5"/>
      <c r="E298" s="5"/>
      <c r="F298" s="5"/>
      <c r="G298" s="5"/>
      <c r="H298" s="5"/>
      <c r="I298" s="5"/>
    </row>
    <row r="299" spans="1:9" x14ac:dyDescent="0.25">
      <c r="A299" s="4"/>
      <c r="B299" s="4"/>
      <c r="C299" s="5"/>
      <c r="D299" s="5"/>
      <c r="E299" s="5"/>
      <c r="F299" s="5"/>
      <c r="G299" s="5"/>
      <c r="H299" s="5"/>
      <c r="I299" s="5"/>
    </row>
    <row r="300" spans="1:9" x14ac:dyDescent="0.25">
      <c r="A300" s="4"/>
      <c r="B300" s="4"/>
      <c r="C300" s="5"/>
      <c r="D300" s="5"/>
      <c r="E300" s="5"/>
      <c r="F300" s="5"/>
      <c r="G300" s="5"/>
      <c r="H300" s="5"/>
      <c r="I300" s="5"/>
    </row>
    <row r="301" spans="1:9" x14ac:dyDescent="0.25">
      <c r="A301" s="4"/>
      <c r="B301" s="4"/>
      <c r="C301" s="5"/>
      <c r="D301" s="5"/>
      <c r="E301" s="5"/>
      <c r="F301" s="5"/>
      <c r="G301" s="5"/>
      <c r="H301" s="5"/>
      <c r="I301" s="5"/>
    </row>
    <row r="302" spans="1:9" x14ac:dyDescent="0.25">
      <c r="A302" s="4"/>
      <c r="B302" s="4"/>
      <c r="C302" s="5"/>
      <c r="D302" s="5"/>
      <c r="E302" s="5"/>
      <c r="F302" s="5"/>
      <c r="G302" s="5"/>
      <c r="H302" s="5"/>
      <c r="I302" s="5"/>
    </row>
    <row r="303" spans="1:9" x14ac:dyDescent="0.25">
      <c r="A303" s="4"/>
      <c r="B303" s="4"/>
      <c r="C303" s="5"/>
      <c r="D303" s="5"/>
      <c r="E303" s="5"/>
      <c r="F303" s="5"/>
      <c r="G303" s="5"/>
      <c r="H303" s="5"/>
      <c r="I303" s="5"/>
    </row>
    <row r="304" spans="1:9" x14ac:dyDescent="0.25">
      <c r="A304" s="4"/>
      <c r="B304" s="4"/>
      <c r="C304" s="5"/>
      <c r="D304" s="5"/>
      <c r="E304" s="5"/>
      <c r="F304" s="5"/>
      <c r="G304" s="5"/>
      <c r="H304" s="5"/>
      <c r="I304" s="5"/>
    </row>
    <row r="305" spans="1:9" x14ac:dyDescent="0.25">
      <c r="A305" s="4"/>
      <c r="B305" s="4"/>
      <c r="C305" s="5"/>
      <c r="D305" s="5"/>
      <c r="E305" s="5"/>
      <c r="F305" s="5"/>
      <c r="G305" s="5"/>
      <c r="H305" s="5"/>
      <c r="I305" s="5"/>
    </row>
    <row r="306" spans="1:9" x14ac:dyDescent="0.25">
      <c r="A306" s="4"/>
      <c r="B306" s="4"/>
      <c r="C306" s="5"/>
      <c r="D306" s="5"/>
      <c r="E306" s="5"/>
      <c r="F306" s="5"/>
      <c r="G306" s="5"/>
      <c r="H306" s="5"/>
      <c r="I306" s="5"/>
    </row>
    <row r="307" spans="1:9" x14ac:dyDescent="0.25">
      <c r="A307" s="4"/>
      <c r="B307" s="4"/>
      <c r="C307" s="5"/>
      <c r="D307" s="5"/>
      <c r="E307" s="5"/>
      <c r="F307" s="5"/>
      <c r="G307" s="5"/>
      <c r="H307" s="5"/>
      <c r="I307" s="5"/>
    </row>
    <row r="308" spans="1:9" x14ac:dyDescent="0.25">
      <c r="A308" s="4"/>
      <c r="B308" s="4"/>
      <c r="C308" s="5"/>
      <c r="D308" s="5"/>
      <c r="E308" s="5"/>
      <c r="F308" s="5"/>
      <c r="G308" s="5"/>
      <c r="H308" s="5"/>
      <c r="I308" s="5"/>
    </row>
    <row r="309" spans="1:9" x14ac:dyDescent="0.25">
      <c r="A309" s="4"/>
      <c r="B309" s="4"/>
      <c r="C309" s="5"/>
      <c r="D309" s="5"/>
      <c r="E309" s="5"/>
      <c r="F309" s="5"/>
      <c r="G309" s="5"/>
      <c r="H309" s="5"/>
      <c r="I309" s="5"/>
    </row>
    <row r="310" spans="1:9" x14ac:dyDescent="0.25">
      <c r="A310" s="4"/>
      <c r="B310" s="4"/>
      <c r="C310" s="5"/>
      <c r="D310" s="5"/>
      <c r="E310" s="5"/>
      <c r="F310" s="5"/>
      <c r="G310" s="5"/>
      <c r="H310" s="5"/>
      <c r="I310" s="5"/>
    </row>
    <row r="311" spans="1:9" x14ac:dyDescent="0.25">
      <c r="A311" s="4"/>
      <c r="B311" s="4"/>
      <c r="C311" s="5"/>
      <c r="D311" s="5"/>
      <c r="E311" s="5"/>
      <c r="F311" s="5"/>
      <c r="G311" s="5"/>
      <c r="H311" s="5"/>
      <c r="I311" s="5"/>
    </row>
    <row r="312" spans="1:9" x14ac:dyDescent="0.25">
      <c r="A312" s="4"/>
      <c r="B312" s="4"/>
      <c r="C312" s="5"/>
      <c r="D312" s="5"/>
      <c r="E312" s="5"/>
      <c r="F312" s="5"/>
      <c r="G312" s="5"/>
      <c r="H312" s="5"/>
      <c r="I312" s="5"/>
    </row>
    <row r="313" spans="1:9" x14ac:dyDescent="0.25">
      <c r="A313" s="4"/>
      <c r="B313" s="4"/>
      <c r="C313" s="5"/>
      <c r="D313" s="5"/>
      <c r="E313" s="5"/>
      <c r="F313" s="5"/>
      <c r="G313" s="5"/>
      <c r="H313" s="5"/>
      <c r="I313" s="5"/>
    </row>
    <row r="314" spans="1:9" x14ac:dyDescent="0.25">
      <c r="A314" s="4"/>
      <c r="B314" s="4"/>
      <c r="C314" s="5"/>
      <c r="D314" s="5"/>
      <c r="E314" s="5"/>
      <c r="F314" s="5"/>
      <c r="G314" s="5"/>
      <c r="H314" s="5"/>
      <c r="I314" s="5"/>
    </row>
    <row r="315" spans="1:9" x14ac:dyDescent="0.25">
      <c r="A315" s="4"/>
      <c r="B315" s="4"/>
      <c r="C315" s="5"/>
      <c r="D315" s="5"/>
      <c r="E315" s="5"/>
      <c r="F315" s="5"/>
      <c r="G315" s="5"/>
      <c r="H315" s="5"/>
      <c r="I315" s="5"/>
    </row>
    <row r="316" spans="1:9" x14ac:dyDescent="0.25">
      <c r="A316" s="4"/>
      <c r="B316" s="4"/>
      <c r="C316" s="5"/>
      <c r="D316" s="5"/>
      <c r="E316" s="5"/>
      <c r="F316" s="5"/>
      <c r="G316" s="5"/>
      <c r="H316" s="5"/>
      <c r="I316" s="5"/>
    </row>
    <row r="317" spans="1:9" x14ac:dyDescent="0.25">
      <c r="A317" s="4"/>
      <c r="B317" s="4"/>
      <c r="C317" s="5"/>
      <c r="D317" s="5"/>
      <c r="E317" s="5"/>
      <c r="F317" s="5"/>
      <c r="G317" s="5"/>
      <c r="H317" s="5"/>
      <c r="I317" s="5"/>
    </row>
    <row r="318" spans="1:9" x14ac:dyDescent="0.25">
      <c r="A318" s="4"/>
      <c r="B318" s="4"/>
      <c r="C318" s="5"/>
      <c r="D318" s="5"/>
      <c r="E318" s="5"/>
      <c r="F318" s="5"/>
      <c r="G318" s="5"/>
      <c r="H318" s="5"/>
      <c r="I318" s="5"/>
    </row>
    <row r="319" spans="1:9" x14ac:dyDescent="0.25">
      <c r="A319" s="4"/>
      <c r="B319" s="4"/>
      <c r="C319" s="5"/>
      <c r="D319" s="5"/>
      <c r="E319" s="5"/>
      <c r="F319" s="5"/>
      <c r="G319" s="5"/>
      <c r="H319" s="5"/>
      <c r="I319" s="5"/>
    </row>
    <row r="320" spans="1:9" x14ac:dyDescent="0.25">
      <c r="A320" s="4"/>
      <c r="B320" s="4"/>
      <c r="C320" s="5"/>
      <c r="D320" s="5"/>
      <c r="E320" s="5"/>
      <c r="F320" s="5"/>
      <c r="G320" s="5"/>
      <c r="H320" s="5"/>
      <c r="I320" s="5"/>
    </row>
    <row r="321" spans="1:9" x14ac:dyDescent="0.25">
      <c r="A321" s="4"/>
      <c r="B321" s="4"/>
      <c r="C321" s="5"/>
      <c r="D321" s="5"/>
      <c r="E321" s="5"/>
      <c r="F321" s="5"/>
      <c r="G321" s="5"/>
      <c r="H321" s="5"/>
      <c r="I321" s="5"/>
    </row>
    <row r="322" spans="1:9" x14ac:dyDescent="0.25">
      <c r="A322" s="4"/>
      <c r="B322" s="4"/>
      <c r="C322" s="5"/>
      <c r="D322" s="5"/>
      <c r="E322" s="5"/>
      <c r="F322" s="5"/>
      <c r="G322" s="5"/>
      <c r="H322" s="5"/>
      <c r="I322" s="5"/>
    </row>
    <row r="323" spans="1:9" x14ac:dyDescent="0.25">
      <c r="A323" s="4"/>
      <c r="B323" s="4"/>
      <c r="C323" s="5"/>
      <c r="D323" s="5"/>
      <c r="E323" s="5"/>
      <c r="F323" s="5"/>
      <c r="G323" s="5"/>
      <c r="H323" s="5"/>
      <c r="I323" s="5"/>
    </row>
    <row r="324" spans="1:9" x14ac:dyDescent="0.25">
      <c r="A324" s="4"/>
      <c r="B324" s="4"/>
      <c r="C324" s="5"/>
      <c r="D324" s="5"/>
      <c r="E324" s="5"/>
      <c r="F324" s="5"/>
      <c r="G324" s="5"/>
      <c r="H324" s="5"/>
      <c r="I324" s="5"/>
    </row>
    <row r="325" spans="1:9" x14ac:dyDescent="0.25">
      <c r="A325" s="4"/>
      <c r="B325" s="4"/>
      <c r="C325" s="5"/>
      <c r="D325" s="5"/>
      <c r="E325" s="5"/>
      <c r="F325" s="5"/>
      <c r="G325" s="5"/>
      <c r="H325" s="5"/>
      <c r="I325" s="5"/>
    </row>
    <row r="326" spans="1:9" x14ac:dyDescent="0.25">
      <c r="A326" s="4"/>
      <c r="B326" s="4"/>
      <c r="C326" s="5"/>
      <c r="D326" s="5"/>
      <c r="E326" s="5"/>
      <c r="F326" s="5"/>
      <c r="G326" s="5"/>
      <c r="H326" s="5"/>
      <c r="I326" s="5"/>
    </row>
    <row r="327" spans="1:9" x14ac:dyDescent="0.25">
      <c r="A327" s="4"/>
      <c r="B327" s="4"/>
      <c r="C327" s="5"/>
      <c r="D327" s="5"/>
      <c r="E327" s="5"/>
      <c r="F327" s="5"/>
      <c r="G327" s="5"/>
      <c r="H327" s="5"/>
      <c r="I327" s="5"/>
    </row>
    <row r="328" spans="1:9" x14ac:dyDescent="0.25">
      <c r="A328" s="4"/>
      <c r="B328" s="4"/>
      <c r="C328" s="5"/>
      <c r="D328" s="5"/>
      <c r="E328" s="5"/>
      <c r="F328" s="5"/>
      <c r="G328" s="5"/>
      <c r="H328" s="5"/>
      <c r="I328" s="5"/>
    </row>
    <row r="329" spans="1:9" x14ac:dyDescent="0.25">
      <c r="A329" s="4"/>
      <c r="B329" s="4"/>
      <c r="C329" s="5"/>
      <c r="D329" s="5"/>
      <c r="E329" s="5"/>
      <c r="F329" s="5"/>
      <c r="G329" s="5"/>
      <c r="H329" s="5"/>
      <c r="I329" s="5"/>
    </row>
    <row r="330" spans="1:9" x14ac:dyDescent="0.25">
      <c r="A330" s="4"/>
      <c r="B330" s="4"/>
      <c r="C330" s="5"/>
      <c r="D330" s="5"/>
      <c r="E330" s="5"/>
      <c r="F330" s="5"/>
      <c r="G330" s="5"/>
      <c r="H330" s="5"/>
      <c r="I330" s="5"/>
    </row>
    <row r="331" spans="1:9" x14ac:dyDescent="0.25">
      <c r="A331" s="4"/>
      <c r="B331" s="4"/>
      <c r="C331" s="5"/>
      <c r="D331" s="5"/>
      <c r="E331" s="5"/>
      <c r="F331" s="5"/>
      <c r="G331" s="5"/>
      <c r="H331" s="5"/>
      <c r="I331" s="5"/>
    </row>
    <row r="332" spans="1:9" x14ac:dyDescent="0.25">
      <c r="A332" s="4"/>
      <c r="B332" s="4"/>
      <c r="C332" s="5"/>
      <c r="D332" s="5"/>
      <c r="E332" s="5"/>
      <c r="F332" s="5"/>
      <c r="G332" s="5"/>
      <c r="H332" s="5"/>
      <c r="I332" s="5"/>
    </row>
    <row r="333" spans="1:9" x14ac:dyDescent="0.25">
      <c r="A333" s="4"/>
      <c r="B333" s="4"/>
      <c r="C333" s="5"/>
      <c r="D333" s="5"/>
      <c r="E333" s="5"/>
      <c r="F333" s="5"/>
      <c r="G333" s="5"/>
      <c r="H333" s="5"/>
      <c r="I333" s="5"/>
    </row>
    <row r="334" spans="1:9" x14ac:dyDescent="0.25">
      <c r="A334" s="4"/>
      <c r="B334" s="4"/>
      <c r="C334" s="5"/>
      <c r="D334" s="5"/>
      <c r="E334" s="5"/>
      <c r="F334" s="5"/>
      <c r="G334" s="5"/>
      <c r="H334" s="5"/>
      <c r="I334" s="5"/>
    </row>
    <row r="335" spans="1:9" x14ac:dyDescent="0.25">
      <c r="A335" s="4"/>
      <c r="B335" s="4"/>
      <c r="C335" s="5"/>
      <c r="D335" s="5"/>
      <c r="E335" s="5"/>
      <c r="F335" s="5"/>
      <c r="G335" s="5"/>
      <c r="H335" s="5"/>
      <c r="I335" s="5"/>
    </row>
    <row r="336" spans="1:9" x14ac:dyDescent="0.25">
      <c r="A336" s="4"/>
      <c r="B336" s="4"/>
      <c r="C336" s="5"/>
      <c r="D336" s="5"/>
      <c r="E336" s="5"/>
      <c r="F336" s="5"/>
      <c r="G336" s="5"/>
      <c r="H336" s="5"/>
      <c r="I336" s="5"/>
    </row>
    <row r="337" spans="1:9" x14ac:dyDescent="0.25">
      <c r="A337" s="4"/>
      <c r="B337" s="4"/>
      <c r="C337" s="5"/>
      <c r="D337" s="5"/>
      <c r="E337" s="5"/>
      <c r="F337" s="5"/>
      <c r="G337" s="5"/>
      <c r="H337" s="5"/>
      <c r="I337" s="5"/>
    </row>
    <row r="338" spans="1:9" x14ac:dyDescent="0.25">
      <c r="A338" s="4"/>
      <c r="B338" s="4"/>
      <c r="C338" s="5"/>
      <c r="D338" s="5"/>
      <c r="E338" s="5"/>
      <c r="F338" s="5"/>
      <c r="G338" s="5"/>
      <c r="H338" s="5"/>
      <c r="I338" s="5"/>
    </row>
    <row r="339" spans="1:9" x14ac:dyDescent="0.25">
      <c r="A339" s="4"/>
      <c r="B339" s="4"/>
      <c r="C339" s="5"/>
      <c r="D339" s="5"/>
      <c r="E339" s="5"/>
      <c r="F339" s="5"/>
      <c r="G339" s="5"/>
      <c r="H339" s="5"/>
      <c r="I339" s="5"/>
    </row>
    <row r="340" spans="1:9" x14ac:dyDescent="0.25">
      <c r="A340" s="4"/>
      <c r="B340" s="4"/>
      <c r="C340" s="5"/>
      <c r="D340" s="5"/>
      <c r="E340" s="5"/>
      <c r="F340" s="5"/>
      <c r="G340" s="5"/>
      <c r="H340" s="5"/>
      <c r="I340" s="5"/>
    </row>
    <row r="341" spans="1:9" x14ac:dyDescent="0.25">
      <c r="A341" s="4"/>
      <c r="B341" s="4"/>
      <c r="C341" s="5"/>
      <c r="D341" s="5"/>
      <c r="E341" s="5"/>
      <c r="F341" s="5"/>
      <c r="G341" s="5"/>
      <c r="H341" s="5"/>
      <c r="I341" s="5"/>
    </row>
    <row r="342" spans="1:9" x14ac:dyDescent="0.25">
      <c r="A342" s="4"/>
      <c r="B342" s="4"/>
      <c r="C342" s="5"/>
      <c r="D342" s="5"/>
      <c r="E342" s="5"/>
      <c r="F342" s="5"/>
      <c r="G342" s="5"/>
      <c r="H342" s="5"/>
      <c r="I342" s="5"/>
    </row>
    <row r="343" spans="1:9" x14ac:dyDescent="0.25">
      <c r="A343" s="4"/>
      <c r="B343" s="4"/>
      <c r="C343" s="5"/>
      <c r="D343" s="5"/>
      <c r="E343" s="5"/>
      <c r="F343" s="5"/>
      <c r="G343" s="5"/>
      <c r="H343" s="5"/>
      <c r="I343" s="5"/>
    </row>
    <row r="344" spans="1:9" x14ac:dyDescent="0.25">
      <c r="A344" s="4"/>
      <c r="B344" s="4"/>
      <c r="C344" s="5"/>
      <c r="D344" s="5"/>
      <c r="E344" s="5"/>
      <c r="F344" s="5"/>
      <c r="G344" s="5"/>
      <c r="H344" s="5"/>
      <c r="I344" s="5"/>
    </row>
    <row r="345" spans="1:9" x14ac:dyDescent="0.25">
      <c r="A345" s="4"/>
      <c r="B345" s="4"/>
      <c r="C345" s="5"/>
      <c r="D345" s="5"/>
      <c r="E345" s="5"/>
      <c r="F345" s="5"/>
      <c r="G345" s="5"/>
      <c r="H345" s="5"/>
      <c r="I345" s="5"/>
    </row>
    <row r="346" spans="1:9" x14ac:dyDescent="0.25">
      <c r="A346" s="4"/>
      <c r="B346" s="4"/>
      <c r="C346" s="5"/>
      <c r="D346" s="5"/>
      <c r="E346" s="5"/>
      <c r="F346" s="5"/>
      <c r="G346" s="5"/>
      <c r="H346" s="5"/>
      <c r="I346" s="5"/>
    </row>
    <row r="347" spans="1:9" x14ac:dyDescent="0.25">
      <c r="A347" s="4"/>
      <c r="B347" s="4"/>
      <c r="C347" s="5"/>
      <c r="D347" s="5"/>
      <c r="E347" s="5"/>
      <c r="F347" s="5"/>
      <c r="G347" s="5"/>
      <c r="H347" s="5"/>
      <c r="I347" s="5"/>
    </row>
    <row r="348" spans="1:9" x14ac:dyDescent="0.25">
      <c r="A348" s="4"/>
      <c r="B348" s="4"/>
      <c r="C348" s="5"/>
      <c r="D348" s="5"/>
      <c r="E348" s="5"/>
      <c r="F348" s="5"/>
      <c r="G348" s="5"/>
      <c r="H348" s="5"/>
      <c r="I348" s="5"/>
    </row>
    <row r="349" spans="1:9" x14ac:dyDescent="0.25">
      <c r="A349" s="4"/>
      <c r="B349" s="4"/>
      <c r="C349" s="5"/>
      <c r="D349" s="5"/>
      <c r="E349" s="5"/>
      <c r="F349" s="5"/>
      <c r="G349" s="5"/>
      <c r="H349" s="5"/>
      <c r="I349" s="5"/>
    </row>
    <row r="350" spans="1:9" x14ac:dyDescent="0.25">
      <c r="A350" s="4"/>
      <c r="B350" s="4"/>
      <c r="C350" s="5"/>
      <c r="D350" s="5"/>
      <c r="E350" s="5"/>
      <c r="F350" s="5"/>
      <c r="G350" s="5"/>
      <c r="H350" s="5"/>
      <c r="I350" s="5"/>
    </row>
    <row r="351" spans="1:9" x14ac:dyDescent="0.25">
      <c r="A351" s="4"/>
      <c r="B351" s="4"/>
      <c r="C351" s="5"/>
      <c r="D351" s="5"/>
      <c r="E351" s="5"/>
      <c r="F351" s="5"/>
      <c r="G351" s="5"/>
      <c r="H351" s="5"/>
      <c r="I351" s="5"/>
    </row>
    <row r="352" spans="1:9" x14ac:dyDescent="0.25">
      <c r="A352" s="4"/>
      <c r="B352" s="4"/>
      <c r="C352" s="5"/>
      <c r="D352" s="5"/>
      <c r="E352" s="5"/>
      <c r="F352" s="5"/>
      <c r="G352" s="5"/>
      <c r="H352" s="5"/>
      <c r="I352" s="5"/>
    </row>
    <row r="353" spans="1:9" x14ac:dyDescent="0.25">
      <c r="A353" s="4"/>
      <c r="B353" s="4"/>
      <c r="C353" s="5"/>
      <c r="D353" s="5"/>
      <c r="E353" s="5"/>
      <c r="F353" s="5"/>
      <c r="G353" s="5"/>
      <c r="H353" s="5"/>
      <c r="I353" s="5"/>
    </row>
    <row r="354" spans="1:9" x14ac:dyDescent="0.25">
      <c r="A354" s="4"/>
      <c r="B354" s="4"/>
      <c r="C354" s="5"/>
      <c r="D354" s="5"/>
      <c r="E354" s="5"/>
      <c r="F354" s="5"/>
      <c r="G354" s="5"/>
      <c r="H354" s="5"/>
      <c r="I354" s="5"/>
    </row>
    <row r="355" spans="1:9" x14ac:dyDescent="0.25">
      <c r="A355" s="4"/>
      <c r="B355" s="4"/>
      <c r="C355" s="5"/>
      <c r="D355" s="5"/>
      <c r="E355" s="5"/>
      <c r="F355" s="5"/>
      <c r="G355" s="5"/>
      <c r="H355" s="5"/>
      <c r="I355" s="5"/>
    </row>
    <row r="356" spans="1:9" x14ac:dyDescent="0.25">
      <c r="A356" s="4"/>
      <c r="B356" s="4"/>
      <c r="C356" s="5"/>
      <c r="D356" s="5"/>
      <c r="E356" s="5"/>
      <c r="F356" s="5"/>
      <c r="G356" s="5"/>
      <c r="H356" s="5"/>
      <c r="I356" s="5"/>
    </row>
    <row r="357" spans="1:9" x14ac:dyDescent="0.25">
      <c r="A357" s="4"/>
      <c r="B357" s="4"/>
      <c r="C357" s="5"/>
      <c r="D357" s="5"/>
      <c r="E357" s="5"/>
      <c r="F357" s="5"/>
      <c r="G357" s="5"/>
      <c r="H357" s="5"/>
      <c r="I357" s="5"/>
    </row>
    <row r="358" spans="1:9" x14ac:dyDescent="0.25">
      <c r="A358" s="4"/>
      <c r="B358" s="4"/>
      <c r="C358" s="5"/>
      <c r="D358" s="5"/>
      <c r="E358" s="5"/>
      <c r="F358" s="5"/>
      <c r="G358" s="5"/>
      <c r="H358" s="5"/>
      <c r="I358" s="5"/>
    </row>
    <row r="359" spans="1:9" x14ac:dyDescent="0.25">
      <c r="A359" s="4"/>
      <c r="B359" s="4"/>
      <c r="C359" s="5"/>
      <c r="D359" s="5"/>
      <c r="E359" s="5"/>
      <c r="F359" s="5"/>
      <c r="G359" s="5"/>
      <c r="H359" s="5"/>
      <c r="I359" s="5"/>
    </row>
    <row r="360" spans="1:9" x14ac:dyDescent="0.25">
      <c r="A360" s="4"/>
      <c r="B360" s="4"/>
      <c r="C360" s="5"/>
      <c r="D360" s="5"/>
      <c r="E360" s="5"/>
      <c r="F360" s="5"/>
      <c r="G360" s="5"/>
      <c r="H360" s="5"/>
      <c r="I360" s="5"/>
    </row>
    <row r="361" spans="1:9" x14ac:dyDescent="0.25">
      <c r="A361" s="4"/>
      <c r="B361" s="4"/>
      <c r="C361" s="5"/>
      <c r="D361" s="5"/>
      <c r="E361" s="5"/>
      <c r="F361" s="5"/>
      <c r="G361" s="5"/>
      <c r="H361" s="5"/>
      <c r="I361" s="5"/>
    </row>
    <row r="362" spans="1:9" x14ac:dyDescent="0.25">
      <c r="A362" s="4"/>
      <c r="B362" s="4"/>
      <c r="C362" s="5"/>
      <c r="D362" s="5"/>
      <c r="E362" s="5"/>
      <c r="F362" s="5"/>
      <c r="G362" s="5"/>
      <c r="H362" s="5"/>
      <c r="I362" s="5"/>
    </row>
    <row r="363" spans="1:9" x14ac:dyDescent="0.25">
      <c r="A363" s="4"/>
      <c r="B363" s="4"/>
      <c r="C363" s="5"/>
      <c r="D363" s="5"/>
      <c r="E363" s="5"/>
      <c r="F363" s="5"/>
      <c r="G363" s="5"/>
      <c r="H363" s="5"/>
      <c r="I363" s="5"/>
    </row>
    <row r="364" spans="1:9" x14ac:dyDescent="0.25">
      <c r="A364" s="4"/>
      <c r="B364" s="4"/>
      <c r="C364" s="5"/>
      <c r="D364" s="5"/>
      <c r="E364" s="5"/>
      <c r="F364" s="5"/>
      <c r="G364" s="5"/>
      <c r="H364" s="5"/>
      <c r="I364" s="5"/>
    </row>
    <row r="365" spans="1:9" x14ac:dyDescent="0.25">
      <c r="A365" s="4"/>
      <c r="B365" s="4"/>
      <c r="C365" s="5"/>
      <c r="D365" s="5"/>
      <c r="E365" s="5"/>
      <c r="F365" s="5"/>
      <c r="G365" s="5"/>
      <c r="H365" s="5"/>
      <c r="I365" s="5"/>
    </row>
    <row r="366" spans="1:9" x14ac:dyDescent="0.25">
      <c r="A366" s="4"/>
      <c r="B366" s="4"/>
      <c r="C366" s="5"/>
      <c r="D366" s="5"/>
      <c r="E366" s="5"/>
      <c r="F366" s="5"/>
      <c r="G366" s="5"/>
      <c r="H366" s="5"/>
      <c r="I366" s="5"/>
    </row>
    <row r="367" spans="1:9" x14ac:dyDescent="0.25">
      <c r="A367" s="4"/>
      <c r="B367" s="4"/>
      <c r="C367" s="5"/>
      <c r="D367" s="5"/>
      <c r="E367" s="5"/>
      <c r="F367" s="5"/>
      <c r="G367" s="5"/>
      <c r="H367" s="5"/>
      <c r="I367" s="5"/>
    </row>
    <row r="368" spans="1:9" x14ac:dyDescent="0.25">
      <c r="A368" s="4"/>
      <c r="B368" s="4"/>
      <c r="C368" s="5"/>
      <c r="D368" s="5"/>
      <c r="E368" s="5"/>
      <c r="F368" s="5"/>
      <c r="G368" s="5"/>
      <c r="H368" s="5"/>
      <c r="I368" s="5"/>
    </row>
    <row r="369" spans="1:9" x14ac:dyDescent="0.25">
      <c r="A369" s="4"/>
      <c r="B369" s="4"/>
      <c r="C369" s="5"/>
      <c r="D369" s="5"/>
      <c r="E369" s="5"/>
      <c r="F369" s="5"/>
      <c r="G369" s="5"/>
      <c r="H369" s="5"/>
      <c r="I369" s="5"/>
    </row>
    <row r="370" spans="1:9" x14ac:dyDescent="0.25">
      <c r="A370" s="4"/>
      <c r="B370" s="4"/>
      <c r="C370" s="5"/>
      <c r="D370" s="5"/>
      <c r="E370" s="5"/>
      <c r="F370" s="5"/>
      <c r="G370" s="5"/>
      <c r="H370" s="5"/>
      <c r="I370" s="5"/>
    </row>
    <row r="371" spans="1:9" x14ac:dyDescent="0.25">
      <c r="A371" s="4"/>
      <c r="B371" s="4"/>
      <c r="C371" s="5"/>
      <c r="D371" s="5"/>
      <c r="E371" s="5"/>
      <c r="F371" s="5"/>
      <c r="G371" s="5"/>
      <c r="H371" s="5"/>
      <c r="I371" s="5"/>
    </row>
    <row r="372" spans="1:9" x14ac:dyDescent="0.25">
      <c r="A372" s="4"/>
      <c r="B372" s="4"/>
      <c r="C372" s="5"/>
      <c r="D372" s="5"/>
      <c r="E372" s="5"/>
      <c r="F372" s="5"/>
      <c r="G372" s="5"/>
      <c r="H372" s="5"/>
      <c r="I372" s="5"/>
    </row>
    <row r="373" spans="1:9" x14ac:dyDescent="0.25">
      <c r="A373" s="4"/>
      <c r="B373" s="4"/>
      <c r="C373" s="5"/>
      <c r="D373" s="5"/>
      <c r="E373" s="5"/>
      <c r="F373" s="5"/>
      <c r="G373" s="5"/>
      <c r="H373" s="5"/>
      <c r="I373" s="5"/>
    </row>
    <row r="374" spans="1:9" x14ac:dyDescent="0.25">
      <c r="A374" s="4"/>
      <c r="B374" s="4"/>
      <c r="C374" s="5"/>
      <c r="D374" s="5"/>
      <c r="E374" s="5"/>
      <c r="F374" s="5"/>
      <c r="G374" s="5"/>
      <c r="H374" s="5"/>
      <c r="I374" s="5"/>
    </row>
    <row r="375" spans="1:9" x14ac:dyDescent="0.25">
      <c r="A375" s="4"/>
      <c r="B375" s="4"/>
      <c r="C375" s="5"/>
      <c r="D375" s="5"/>
      <c r="E375" s="5"/>
      <c r="F375" s="5"/>
      <c r="G375" s="5"/>
      <c r="H375" s="5"/>
      <c r="I375" s="5"/>
    </row>
    <row r="376" spans="1:9" x14ac:dyDescent="0.25">
      <c r="A376" s="4"/>
      <c r="B376" s="4"/>
      <c r="C376" s="5"/>
      <c r="D376" s="5"/>
      <c r="E376" s="5"/>
      <c r="F376" s="5"/>
      <c r="G376" s="5"/>
      <c r="H376" s="5"/>
      <c r="I376" s="5"/>
    </row>
    <row r="377" spans="1:9" x14ac:dyDescent="0.25">
      <c r="A377" s="4"/>
      <c r="B377" s="4"/>
      <c r="C377" s="5"/>
      <c r="D377" s="5"/>
      <c r="E377" s="5"/>
      <c r="F377" s="5"/>
      <c r="G377" s="5"/>
      <c r="H377" s="5"/>
      <c r="I377" s="5"/>
    </row>
    <row r="378" spans="1:9" x14ac:dyDescent="0.25">
      <c r="A378" s="4"/>
      <c r="B378" s="4"/>
      <c r="C378" s="5"/>
      <c r="D378" s="5"/>
      <c r="E378" s="5"/>
      <c r="F378" s="5"/>
      <c r="G378" s="5"/>
      <c r="H378" s="5"/>
      <c r="I378" s="5"/>
    </row>
    <row r="379" spans="1:9" x14ac:dyDescent="0.25">
      <c r="A379" s="4"/>
      <c r="B379" s="4"/>
      <c r="C379" s="5"/>
      <c r="D379" s="5"/>
      <c r="E379" s="5"/>
      <c r="F379" s="5"/>
      <c r="G379" s="5"/>
      <c r="H379" s="5"/>
      <c r="I379" s="5"/>
    </row>
    <row r="380" spans="1:9" x14ac:dyDescent="0.25">
      <c r="A380" s="4"/>
      <c r="B380" s="4"/>
      <c r="C380" s="5"/>
      <c r="D380" s="5"/>
      <c r="E380" s="5"/>
      <c r="F380" s="5"/>
      <c r="G380" s="5"/>
      <c r="H380" s="5"/>
      <c r="I380" s="5"/>
    </row>
    <row r="381" spans="1:9" x14ac:dyDescent="0.25">
      <c r="A381" s="4"/>
      <c r="B381" s="4"/>
      <c r="C381" s="5"/>
      <c r="D381" s="5"/>
      <c r="E381" s="5"/>
      <c r="F381" s="5"/>
      <c r="G381" s="5"/>
      <c r="H381" s="5"/>
      <c r="I381" s="5"/>
    </row>
    <row r="382" spans="1:9" x14ac:dyDescent="0.25">
      <c r="A382" s="4"/>
      <c r="B382" s="4"/>
      <c r="C382" s="5"/>
      <c r="D382" s="5"/>
      <c r="E382" s="5"/>
      <c r="F382" s="5"/>
      <c r="G382" s="5"/>
      <c r="H382" s="5"/>
      <c r="I382" s="5"/>
    </row>
    <row r="383" spans="1:9" x14ac:dyDescent="0.25">
      <c r="A383" s="4"/>
      <c r="B383" s="4"/>
      <c r="C383" s="5"/>
      <c r="D383" s="5"/>
      <c r="E383" s="5"/>
      <c r="F383" s="5"/>
      <c r="G383" s="5"/>
      <c r="H383" s="5"/>
      <c r="I383" s="5"/>
    </row>
    <row r="384" spans="1:9" x14ac:dyDescent="0.25">
      <c r="A384" s="4"/>
      <c r="B384" s="4"/>
      <c r="C384" s="5"/>
      <c r="D384" s="5"/>
      <c r="E384" s="5"/>
      <c r="F384" s="5"/>
      <c r="G384" s="5"/>
      <c r="H384" s="5"/>
      <c r="I384" s="5"/>
    </row>
    <row r="385" spans="1:9" x14ac:dyDescent="0.25">
      <c r="A385" s="4"/>
      <c r="B385" s="4"/>
      <c r="C385" s="5"/>
      <c r="D385" s="5"/>
      <c r="E385" s="5"/>
      <c r="F385" s="5"/>
      <c r="G385" s="5"/>
      <c r="H385" s="5"/>
      <c r="I385" s="5"/>
    </row>
    <row r="386" spans="1:9" x14ac:dyDescent="0.25">
      <c r="A386" s="4"/>
      <c r="B386" s="4"/>
      <c r="C386" s="5"/>
      <c r="D386" s="5"/>
      <c r="E386" s="5"/>
      <c r="F386" s="5"/>
      <c r="G386" s="5"/>
      <c r="H386" s="5"/>
      <c r="I386" s="5"/>
    </row>
    <row r="387" spans="1:9" x14ac:dyDescent="0.25">
      <c r="A387" s="4"/>
      <c r="B387" s="4"/>
      <c r="C387" s="5"/>
      <c r="D387" s="5"/>
      <c r="E387" s="5"/>
      <c r="F387" s="5"/>
      <c r="G387" s="5"/>
      <c r="H387" s="5"/>
      <c r="I387" s="5"/>
    </row>
    <row r="388" spans="1:9" x14ac:dyDescent="0.25">
      <c r="A388" s="4"/>
      <c r="B388" s="4"/>
      <c r="C388" s="5"/>
      <c r="D388" s="5"/>
      <c r="E388" s="5"/>
      <c r="F388" s="5"/>
      <c r="G388" s="5"/>
      <c r="H388" s="5"/>
      <c r="I388" s="5"/>
    </row>
    <row r="389" spans="1:9" x14ac:dyDescent="0.25">
      <c r="A389" s="4"/>
      <c r="B389" s="4"/>
      <c r="C389" s="5"/>
      <c r="D389" s="5"/>
      <c r="E389" s="5"/>
      <c r="F389" s="5"/>
      <c r="G389" s="5"/>
      <c r="H389" s="5"/>
      <c r="I389" s="5"/>
    </row>
    <row r="390" spans="1:9" x14ac:dyDescent="0.25">
      <c r="A390" s="4"/>
      <c r="B390" s="4"/>
      <c r="C390" s="5"/>
      <c r="D390" s="5"/>
      <c r="E390" s="5"/>
      <c r="F390" s="5"/>
      <c r="G390" s="5"/>
      <c r="H390" s="5"/>
      <c r="I390" s="5"/>
    </row>
    <row r="391" spans="1:9" x14ac:dyDescent="0.25">
      <c r="A391" s="4"/>
      <c r="B391" s="4"/>
      <c r="C391" s="5"/>
      <c r="D391" s="5"/>
      <c r="E391" s="5"/>
      <c r="F391" s="5"/>
      <c r="G391" s="5"/>
      <c r="H391" s="5"/>
      <c r="I391" s="5"/>
    </row>
    <row r="392" spans="1:9" x14ac:dyDescent="0.25">
      <c r="A392" s="4"/>
      <c r="B392" s="4"/>
      <c r="C392" s="5"/>
      <c r="D392" s="5"/>
      <c r="E392" s="5"/>
      <c r="F392" s="5"/>
      <c r="G392" s="5"/>
      <c r="H392" s="5"/>
      <c r="I392" s="5"/>
    </row>
    <row r="393" spans="1:9" x14ac:dyDescent="0.25">
      <c r="A393" s="4"/>
      <c r="B393" s="4"/>
      <c r="C393" s="5"/>
      <c r="D393" s="5"/>
      <c r="E393" s="5"/>
      <c r="F393" s="5"/>
      <c r="G393" s="5"/>
      <c r="H393" s="5"/>
      <c r="I393" s="5"/>
    </row>
    <row r="394" spans="1:9" x14ac:dyDescent="0.25">
      <c r="A394" s="4"/>
      <c r="B394" s="4"/>
      <c r="C394" s="5"/>
      <c r="D394" s="5"/>
      <c r="E394" s="5"/>
      <c r="F394" s="5"/>
      <c r="G394" s="5"/>
      <c r="H394" s="5"/>
      <c r="I394" s="5"/>
    </row>
    <row r="395" spans="1:9" x14ac:dyDescent="0.25">
      <c r="A395" s="4"/>
      <c r="B395" s="4"/>
      <c r="C395" s="5"/>
      <c r="D395" s="5"/>
      <c r="E395" s="5"/>
      <c r="F395" s="5"/>
      <c r="G395" s="5"/>
      <c r="H395" s="5"/>
      <c r="I395" s="5"/>
    </row>
    <row r="396" spans="1:9" x14ac:dyDescent="0.25">
      <c r="A396" s="4"/>
      <c r="B396" s="4"/>
      <c r="C396" s="5"/>
      <c r="D396" s="5"/>
      <c r="E396" s="5"/>
      <c r="F396" s="5"/>
      <c r="G396" s="5"/>
      <c r="H396" s="5"/>
      <c r="I396" s="5"/>
    </row>
    <row r="397" spans="1:9" x14ac:dyDescent="0.25">
      <c r="A397" s="4"/>
      <c r="B397" s="4"/>
      <c r="C397" s="5"/>
      <c r="D397" s="5"/>
      <c r="E397" s="5"/>
      <c r="F397" s="5"/>
      <c r="G397" s="5"/>
      <c r="H397" s="5"/>
      <c r="I397" s="5"/>
    </row>
    <row r="398" spans="1:9" x14ac:dyDescent="0.25">
      <c r="A398" s="4"/>
      <c r="B398" s="4"/>
      <c r="C398" s="5"/>
      <c r="D398" s="5"/>
      <c r="E398" s="5"/>
      <c r="F398" s="5"/>
      <c r="G398" s="5"/>
      <c r="H398" s="5"/>
      <c r="I398" s="5"/>
    </row>
    <row r="399" spans="1:9" x14ac:dyDescent="0.25">
      <c r="A399" s="4"/>
      <c r="B399" s="4"/>
      <c r="C399" s="5"/>
      <c r="D399" s="5"/>
      <c r="E399" s="5"/>
      <c r="F399" s="5"/>
      <c r="G399" s="5"/>
      <c r="H399" s="5"/>
      <c r="I399" s="5"/>
    </row>
    <row r="400" spans="1:9" x14ac:dyDescent="0.25">
      <c r="A400" s="4"/>
      <c r="B400" s="4"/>
      <c r="C400" s="5"/>
      <c r="D400" s="5"/>
      <c r="E400" s="5"/>
      <c r="F400" s="5"/>
      <c r="G400" s="5"/>
      <c r="H400" s="5"/>
      <c r="I400" s="5"/>
    </row>
    <row r="401" spans="1:9" x14ac:dyDescent="0.25">
      <c r="A401" s="4"/>
      <c r="B401" s="4"/>
      <c r="C401" s="5"/>
      <c r="D401" s="5"/>
      <c r="E401" s="5"/>
      <c r="F401" s="5"/>
      <c r="G401" s="5"/>
      <c r="H401" s="5"/>
      <c r="I401" s="5"/>
    </row>
    <row r="402" spans="1:9" x14ac:dyDescent="0.25">
      <c r="A402" s="4"/>
      <c r="B402" s="4"/>
      <c r="C402" s="5"/>
      <c r="D402" s="5"/>
      <c r="E402" s="5"/>
      <c r="F402" s="5"/>
      <c r="G402" s="5"/>
      <c r="H402" s="5"/>
      <c r="I402" s="5"/>
    </row>
    <row r="403" spans="1:9" x14ac:dyDescent="0.25">
      <c r="A403" s="4"/>
      <c r="B403" s="4"/>
      <c r="C403" s="5"/>
      <c r="D403" s="5"/>
      <c r="E403" s="5"/>
      <c r="F403" s="5"/>
      <c r="G403" s="5"/>
      <c r="H403" s="5"/>
      <c r="I403" s="5"/>
    </row>
    <row r="404" spans="1:9" x14ac:dyDescent="0.25">
      <c r="A404" s="4"/>
      <c r="B404" s="4"/>
      <c r="C404" s="5"/>
      <c r="D404" s="5"/>
      <c r="E404" s="5"/>
      <c r="F404" s="5"/>
      <c r="G404" s="5"/>
      <c r="H404" s="5"/>
      <c r="I404" s="5"/>
    </row>
    <row r="405" spans="1:9" x14ac:dyDescent="0.25">
      <c r="A405" s="4"/>
      <c r="B405" s="4"/>
      <c r="C405" s="5"/>
      <c r="D405" s="5"/>
      <c r="E405" s="5"/>
      <c r="F405" s="5"/>
      <c r="G405" s="5"/>
      <c r="H405" s="5"/>
      <c r="I405" s="5"/>
    </row>
    <row r="406" spans="1:9" x14ac:dyDescent="0.25">
      <c r="A406" s="4"/>
      <c r="B406" s="4"/>
      <c r="C406" s="5"/>
      <c r="D406" s="5"/>
      <c r="E406" s="5"/>
      <c r="F406" s="5"/>
      <c r="G406" s="5"/>
      <c r="H406" s="5"/>
      <c r="I406" s="5"/>
    </row>
    <row r="407" spans="1:9" x14ac:dyDescent="0.25">
      <c r="A407" s="4"/>
      <c r="B407" s="4"/>
      <c r="C407" s="5"/>
      <c r="D407" s="5"/>
      <c r="E407" s="5"/>
      <c r="F407" s="5"/>
      <c r="G407" s="5"/>
      <c r="H407" s="5"/>
      <c r="I407" s="5"/>
    </row>
    <row r="408" spans="1:9" x14ac:dyDescent="0.25">
      <c r="A408" s="4"/>
      <c r="B408" s="4"/>
      <c r="C408" s="5"/>
      <c r="D408" s="5"/>
      <c r="E408" s="5"/>
      <c r="F408" s="5"/>
      <c r="G408" s="5"/>
      <c r="H408" s="5"/>
      <c r="I408" s="5"/>
    </row>
    <row r="409" spans="1:9" x14ac:dyDescent="0.25">
      <c r="A409" s="4"/>
      <c r="B409" s="4"/>
      <c r="C409" s="5"/>
      <c r="D409" s="5"/>
      <c r="E409" s="5"/>
      <c r="F409" s="5"/>
      <c r="G409" s="5"/>
      <c r="H409" s="5"/>
      <c r="I409" s="5"/>
    </row>
    <row r="410" spans="1:9" x14ac:dyDescent="0.25">
      <c r="A410" s="4"/>
      <c r="B410" s="4"/>
      <c r="C410" s="5"/>
      <c r="D410" s="5"/>
      <c r="E410" s="5"/>
      <c r="F410" s="5"/>
      <c r="G410" s="5"/>
      <c r="H410" s="5"/>
      <c r="I410" s="5"/>
    </row>
    <row r="411" spans="1:9" x14ac:dyDescent="0.25">
      <c r="A411" s="6"/>
      <c r="B411" s="6"/>
      <c r="C411" s="5"/>
      <c r="D411" s="5"/>
      <c r="E411" s="5"/>
      <c r="F411" s="5"/>
      <c r="G411" s="5"/>
      <c r="H411" s="5"/>
      <c r="I411" s="5"/>
    </row>
  </sheetData>
  <mergeCells count="8">
    <mergeCell ref="A2:I2"/>
    <mergeCell ref="A1:I1"/>
    <mergeCell ref="A7:B7"/>
    <mergeCell ref="C5:H5"/>
    <mergeCell ref="I5:I6"/>
    <mergeCell ref="A5:A6"/>
    <mergeCell ref="B5:B6"/>
    <mergeCell ref="A3:I3"/>
  </mergeCells>
  <pageMargins left="0.7" right="0.7" top="0.75" bottom="0.75" header="0.3" footer="0.3"/>
  <pageSetup scale="45" orientation="portrait" r:id="rId1"/>
  <rowBreaks count="1" manualBreakCount="1">
    <brk id="85"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7"/>
  <sheetViews>
    <sheetView view="pageBreakPreview" topLeftCell="E1" zoomScale="80" zoomScaleNormal="90" zoomScaleSheetLayoutView="80" workbookViewId="0">
      <selection activeCell="N35" sqref="N35"/>
    </sheetView>
  </sheetViews>
  <sheetFormatPr defaultColWidth="8.85546875" defaultRowHeight="12.75" x14ac:dyDescent="0.2"/>
  <cols>
    <col min="1" max="1" width="13.140625" style="10" hidden="1" customWidth="1"/>
    <col min="2" max="3" width="9.140625" style="10" hidden="1" customWidth="1"/>
    <col min="4" max="4" width="33" style="10" hidden="1" customWidth="1"/>
    <col min="5" max="5" width="20.5703125" style="10" customWidth="1"/>
    <col min="6" max="6" width="58.28515625" style="10" customWidth="1"/>
    <col min="7" max="7" width="39.7109375" style="10" customWidth="1"/>
    <col min="8" max="8" width="7.7109375" style="10" customWidth="1"/>
    <col min="9" max="9" width="6" style="10" customWidth="1"/>
    <col min="10" max="10" width="6.42578125" style="10" customWidth="1"/>
    <col min="11" max="11" width="7" style="10" customWidth="1"/>
    <col min="12" max="12" width="6.7109375" style="10" customWidth="1"/>
    <col min="13" max="13" width="10.140625" style="10" bestFit="1" customWidth="1"/>
    <col min="14" max="14" width="101.7109375" style="10" bestFit="1" customWidth="1"/>
    <col min="15" max="15" width="8.85546875" style="10"/>
    <col min="16" max="17" width="8.85546875" style="101"/>
    <col min="18" max="16384" width="8.85546875" style="10"/>
  </cols>
  <sheetData>
    <row r="1" spans="1:21" ht="12.75" customHeight="1" x14ac:dyDescent="0.2">
      <c r="A1" s="98" t="s">
        <v>0</v>
      </c>
      <c r="B1" s="99"/>
      <c r="C1" s="99"/>
      <c r="D1" s="100" t="s">
        <v>1</v>
      </c>
      <c r="E1" s="235" t="s">
        <v>891</v>
      </c>
      <c r="F1" s="236"/>
      <c r="G1" s="236"/>
      <c r="H1" s="236"/>
      <c r="I1" s="236"/>
      <c r="J1" s="236"/>
      <c r="K1" s="236"/>
      <c r="L1" s="236"/>
      <c r="M1" s="236"/>
      <c r="N1" s="236"/>
    </row>
    <row r="2" spans="1:21" ht="12.75" customHeight="1" x14ac:dyDescent="0.2">
      <c r="B2" s="102"/>
      <c r="C2" s="102"/>
      <c r="D2" s="103" t="s">
        <v>2</v>
      </c>
      <c r="E2" s="235"/>
      <c r="F2" s="236"/>
      <c r="G2" s="236"/>
      <c r="H2" s="236"/>
      <c r="I2" s="236"/>
      <c r="J2" s="236"/>
      <c r="K2" s="236"/>
      <c r="L2" s="236"/>
      <c r="M2" s="236"/>
      <c r="N2" s="236"/>
    </row>
    <row r="3" spans="1:21" ht="14.25" customHeight="1" x14ac:dyDescent="0.25">
      <c r="A3" s="102"/>
      <c r="B3" s="102"/>
      <c r="C3" s="102"/>
      <c r="D3" s="102"/>
      <c r="E3" s="261" t="s">
        <v>48</v>
      </c>
      <c r="F3" s="261"/>
      <c r="G3" s="261"/>
      <c r="H3" s="261"/>
      <c r="I3" s="261"/>
      <c r="J3" s="261"/>
      <c r="K3" s="261"/>
      <c r="L3" s="261"/>
      <c r="M3" s="261"/>
      <c r="N3" s="261"/>
    </row>
    <row r="4" spans="1:21" ht="14.25" customHeight="1" x14ac:dyDescent="0.2">
      <c r="B4" s="102"/>
      <c r="C4" s="102" t="s">
        <v>4</v>
      </c>
      <c r="D4" s="103" t="s">
        <v>2</v>
      </c>
      <c r="E4" s="153"/>
      <c r="F4" s="153"/>
      <c r="G4" s="153"/>
      <c r="H4" s="153"/>
      <c r="I4" s="153"/>
      <c r="J4" s="153"/>
      <c r="K4" s="153"/>
      <c r="L4" s="153"/>
      <c r="M4" s="153"/>
      <c r="N4" s="154"/>
      <c r="P4" s="10"/>
      <c r="Q4" s="10"/>
    </row>
    <row r="5" spans="1:21" ht="14.25" customHeight="1" x14ac:dyDescent="0.2">
      <c r="A5" s="101"/>
      <c r="B5" s="101"/>
      <c r="C5" s="101"/>
      <c r="D5" s="102"/>
      <c r="E5" s="249" t="s">
        <v>900</v>
      </c>
      <c r="F5" s="257"/>
      <c r="G5" s="257"/>
      <c r="H5" s="257"/>
      <c r="I5" s="257"/>
      <c r="J5" s="257"/>
      <c r="K5" s="257"/>
      <c r="L5" s="257"/>
      <c r="M5" s="257"/>
      <c r="N5" s="258"/>
      <c r="P5" s="10"/>
      <c r="Q5" s="10"/>
    </row>
    <row r="6" spans="1:21" ht="14.25" customHeight="1" x14ac:dyDescent="0.25">
      <c r="A6" s="98"/>
      <c r="B6" s="102"/>
      <c r="C6" s="102"/>
      <c r="D6" s="103" t="s">
        <v>7</v>
      </c>
      <c r="E6" s="155"/>
      <c r="F6" s="155"/>
      <c r="G6" s="155"/>
      <c r="H6" s="155"/>
      <c r="I6" s="155"/>
      <c r="J6" s="155"/>
      <c r="K6" s="155"/>
      <c r="L6" s="155"/>
      <c r="M6" s="155"/>
      <c r="N6" s="156"/>
      <c r="P6" s="10"/>
      <c r="Q6" s="10"/>
    </row>
    <row r="7" spans="1:21" ht="31.5" customHeight="1" thickBot="1" x14ac:dyDescent="0.3">
      <c r="A7" s="98"/>
      <c r="B7" s="102"/>
      <c r="C7" s="102"/>
      <c r="D7" s="102" t="s">
        <v>8</v>
      </c>
      <c r="E7" s="149" t="s">
        <v>9</v>
      </c>
      <c r="F7" s="150"/>
      <c r="G7" s="149" t="s">
        <v>85</v>
      </c>
      <c r="H7" s="149" t="s">
        <v>985</v>
      </c>
      <c r="I7" s="149" t="s">
        <v>986</v>
      </c>
      <c r="J7" s="149" t="s">
        <v>987</v>
      </c>
      <c r="K7" s="149" t="s">
        <v>988</v>
      </c>
      <c r="L7" s="149" t="s">
        <v>88</v>
      </c>
      <c r="M7" s="149" t="s">
        <v>10</v>
      </c>
      <c r="N7" s="149" t="s">
        <v>989</v>
      </c>
      <c r="O7" s="1"/>
      <c r="P7" s="111"/>
      <c r="Q7" s="111"/>
      <c r="R7" s="1"/>
      <c r="S7" s="1"/>
      <c r="T7" s="1"/>
      <c r="U7" s="1"/>
    </row>
    <row r="8" spans="1:21" ht="14.25" customHeight="1" thickTop="1" thickBot="1" x14ac:dyDescent="0.3">
      <c r="A8" s="104"/>
      <c r="B8" s="105"/>
      <c r="C8" s="105"/>
      <c r="D8" s="105" t="s">
        <v>11</v>
      </c>
      <c r="E8" s="151" t="s">
        <v>12</v>
      </c>
      <c r="F8" s="112" t="s">
        <v>13</v>
      </c>
      <c r="G8" s="113" t="s">
        <v>49</v>
      </c>
      <c r="H8" s="114">
        <v>0</v>
      </c>
      <c r="I8" s="115"/>
      <c r="J8" s="116"/>
      <c r="K8" s="117"/>
      <c r="L8" s="262">
        <v>10</v>
      </c>
      <c r="M8" s="264">
        <f>MIN(K12+K15,L8)</f>
        <v>5.9819243080399174</v>
      </c>
      <c r="N8" s="118" t="s">
        <v>996</v>
      </c>
      <c r="O8" s="1"/>
      <c r="P8" s="111"/>
      <c r="Q8" s="111"/>
      <c r="R8" s="1"/>
      <c r="S8" s="1"/>
      <c r="T8" s="1"/>
      <c r="U8" s="1"/>
    </row>
    <row r="9" spans="1:21" ht="14.25" customHeight="1" x14ac:dyDescent="0.25">
      <c r="A9" s="102"/>
      <c r="B9" s="102"/>
      <c r="C9" s="102"/>
      <c r="D9" s="102"/>
      <c r="E9" s="119"/>
      <c r="F9" s="119" t="s">
        <v>53</v>
      </c>
      <c r="G9" s="120" t="s">
        <v>75</v>
      </c>
      <c r="H9" s="121">
        <v>0</v>
      </c>
      <c r="I9" s="122"/>
      <c r="J9" s="123"/>
      <c r="K9" s="124"/>
      <c r="L9" s="263"/>
      <c r="M9" s="259"/>
      <c r="N9" s="125"/>
      <c r="O9" s="1"/>
      <c r="P9" s="111"/>
      <c r="Q9" s="111"/>
      <c r="R9" s="1"/>
      <c r="S9" s="1"/>
      <c r="T9" s="1"/>
      <c r="U9" s="1"/>
    </row>
    <row r="10" spans="1:21" ht="14.25" customHeight="1" x14ac:dyDescent="0.25">
      <c r="A10" s="102"/>
      <c r="B10" s="102"/>
      <c r="C10" s="102"/>
      <c r="D10" s="102"/>
      <c r="E10" s="119"/>
      <c r="F10" s="119" t="s">
        <v>55</v>
      </c>
      <c r="G10" s="120" t="s">
        <v>56</v>
      </c>
      <c r="H10" s="121">
        <v>376</v>
      </c>
      <c r="I10" s="122"/>
      <c r="J10" s="123"/>
      <c r="K10" s="124"/>
      <c r="L10" s="263"/>
      <c r="M10" s="259"/>
      <c r="N10" s="125"/>
      <c r="O10" s="1"/>
      <c r="P10" s="111"/>
      <c r="Q10" s="111"/>
      <c r="R10" s="1"/>
      <c r="S10" s="1"/>
      <c r="T10" s="1"/>
      <c r="U10" s="1"/>
    </row>
    <row r="11" spans="1:21" ht="14.25" customHeight="1" x14ac:dyDescent="0.25">
      <c r="A11" s="102"/>
      <c r="B11" s="102"/>
      <c r="C11" s="102"/>
      <c r="D11" s="102"/>
      <c r="E11" s="119"/>
      <c r="F11" s="119" t="s">
        <v>54</v>
      </c>
      <c r="G11" s="120" t="s">
        <v>57</v>
      </c>
      <c r="H11" s="121">
        <v>172</v>
      </c>
      <c r="I11" s="122"/>
      <c r="J11" s="123"/>
      <c r="K11" s="124"/>
      <c r="L11" s="263"/>
      <c r="M11" s="259"/>
      <c r="N11" s="125"/>
      <c r="O11" s="1"/>
      <c r="P11" s="111"/>
      <c r="Q11" s="111"/>
      <c r="R11" s="1"/>
      <c r="S11" s="1"/>
      <c r="T11" s="1"/>
      <c r="U11" s="1"/>
    </row>
    <row r="12" spans="1:21" ht="14.25" customHeight="1" x14ac:dyDescent="0.25">
      <c r="A12" s="102"/>
      <c r="B12" s="102"/>
      <c r="C12" s="102"/>
      <c r="D12" s="102"/>
      <c r="E12" s="119"/>
      <c r="F12" s="126" t="s">
        <v>62</v>
      </c>
      <c r="G12" s="120" t="s">
        <v>63</v>
      </c>
      <c r="H12" s="166" t="s">
        <v>61</v>
      </c>
      <c r="I12" s="127">
        <f>IF(H10&lt;&gt;0,H11/H10,0)</f>
        <v>0.45744680851063829</v>
      </c>
      <c r="J12" s="128">
        <v>5</v>
      </c>
      <c r="K12" s="124">
        <f>I12*J12</f>
        <v>2.2872340425531914</v>
      </c>
      <c r="L12" s="263"/>
      <c r="M12" s="259"/>
      <c r="N12" s="125"/>
      <c r="O12" s="1"/>
      <c r="P12" s="111"/>
      <c r="Q12" s="111"/>
      <c r="R12" s="1"/>
      <c r="S12" s="1"/>
      <c r="T12" s="1"/>
      <c r="U12" s="1"/>
    </row>
    <row r="13" spans="1:21" ht="14.25" customHeight="1" x14ac:dyDescent="0.25">
      <c r="A13" s="102"/>
      <c r="B13" s="102"/>
      <c r="C13" s="102"/>
      <c r="D13" s="102"/>
      <c r="E13" s="119"/>
      <c r="F13" s="119" t="s">
        <v>58</v>
      </c>
      <c r="G13" s="120" t="s">
        <v>56</v>
      </c>
      <c r="H13" s="121">
        <v>226</v>
      </c>
      <c r="I13" s="122"/>
      <c r="J13" s="123"/>
      <c r="K13" s="124"/>
      <c r="L13" s="263"/>
      <c r="M13" s="259"/>
      <c r="N13" s="125"/>
      <c r="O13" s="1"/>
      <c r="P13" s="111"/>
      <c r="Q13" s="111"/>
      <c r="R13" s="1"/>
      <c r="S13" s="1"/>
      <c r="T13" s="1"/>
      <c r="U13" s="1"/>
    </row>
    <row r="14" spans="1:21" ht="14.25" customHeight="1" x14ac:dyDescent="0.25">
      <c r="A14" s="102"/>
      <c r="B14" s="102"/>
      <c r="C14" s="102"/>
      <c r="D14" s="102"/>
      <c r="E14" s="119"/>
      <c r="F14" s="119" t="s">
        <v>59</v>
      </c>
      <c r="G14" s="120" t="s">
        <v>56</v>
      </c>
      <c r="H14" s="121">
        <v>167</v>
      </c>
      <c r="I14" s="122"/>
      <c r="J14" s="123"/>
      <c r="K14" s="124"/>
      <c r="L14" s="263"/>
      <c r="M14" s="259"/>
      <c r="N14" s="125"/>
      <c r="O14" s="1"/>
      <c r="P14" s="111"/>
      <c r="Q14" s="111"/>
      <c r="R14" s="1"/>
      <c r="S14" s="1"/>
      <c r="T14" s="1"/>
      <c r="U14" s="1"/>
    </row>
    <row r="15" spans="1:21" ht="14.25" customHeight="1" x14ac:dyDescent="0.25">
      <c r="A15" s="102"/>
      <c r="B15" s="102"/>
      <c r="C15" s="102"/>
      <c r="D15" s="102"/>
      <c r="E15" s="119"/>
      <c r="F15" s="126" t="s">
        <v>64</v>
      </c>
      <c r="G15" s="120" t="s">
        <v>65</v>
      </c>
      <c r="H15" s="166" t="s">
        <v>61</v>
      </c>
      <c r="I15" s="127">
        <f>IF(H13&lt;&gt;0,H14/H13,0)</f>
        <v>0.73893805309734517</v>
      </c>
      <c r="J15" s="128">
        <v>5</v>
      </c>
      <c r="K15" s="124">
        <f>I15*J15</f>
        <v>3.694690265486726</v>
      </c>
      <c r="L15" s="263"/>
      <c r="M15" s="259"/>
      <c r="N15" s="125"/>
      <c r="O15" s="1"/>
      <c r="P15" s="111"/>
      <c r="Q15" s="111"/>
      <c r="R15" s="1"/>
      <c r="S15" s="1"/>
      <c r="T15" s="1"/>
      <c r="U15" s="1"/>
    </row>
    <row r="16" spans="1:21" ht="14.25" customHeight="1" x14ac:dyDescent="0.25">
      <c r="A16" s="106"/>
      <c r="B16" s="102"/>
      <c r="C16" s="102" t="s">
        <v>14</v>
      </c>
      <c r="D16" s="102" t="s">
        <v>2</v>
      </c>
      <c r="E16" s="152" t="s">
        <v>66</v>
      </c>
      <c r="F16" s="119"/>
      <c r="G16" s="129" t="s">
        <v>15</v>
      </c>
      <c r="H16" s="130">
        <v>10</v>
      </c>
      <c r="I16" s="122"/>
      <c r="J16" s="123">
        <v>1</v>
      </c>
      <c r="K16" s="124">
        <f>H16*J16</f>
        <v>10</v>
      </c>
      <c r="L16" s="131">
        <v>10</v>
      </c>
      <c r="M16" s="124">
        <f>MIN(K16,L16)</f>
        <v>10</v>
      </c>
      <c r="N16" s="125"/>
      <c r="O16" s="1"/>
      <c r="P16" s="111"/>
      <c r="Q16" s="111"/>
      <c r="R16" s="1"/>
      <c r="S16" s="1"/>
      <c r="T16" s="1"/>
      <c r="U16" s="1"/>
    </row>
    <row r="17" spans="1:21" ht="14.25" customHeight="1" thickBot="1" x14ac:dyDescent="0.3">
      <c r="A17" s="104"/>
      <c r="B17" s="105"/>
      <c r="C17" s="105" t="s">
        <v>5</v>
      </c>
      <c r="D17" s="105" t="s">
        <v>3</v>
      </c>
      <c r="E17" s="152" t="s">
        <v>67</v>
      </c>
      <c r="F17" s="119"/>
      <c r="G17" s="129" t="s">
        <v>15</v>
      </c>
      <c r="H17" s="130">
        <v>6</v>
      </c>
      <c r="I17" s="122"/>
      <c r="J17" s="123">
        <v>1</v>
      </c>
      <c r="K17" s="124">
        <f t="shared" ref="K17:K20" si="0">H17*J17</f>
        <v>6</v>
      </c>
      <c r="L17" s="131">
        <v>6</v>
      </c>
      <c r="M17" s="124">
        <f t="shared" ref="M17:M20" si="1">MIN(K17,L17)</f>
        <v>6</v>
      </c>
      <c r="N17" s="125"/>
      <c r="O17" s="1"/>
      <c r="P17" s="111"/>
      <c r="Q17" s="111"/>
      <c r="R17" s="1"/>
      <c r="S17" s="1"/>
      <c r="T17" s="1"/>
      <c r="U17" s="1"/>
    </row>
    <row r="18" spans="1:21" ht="14.25" customHeight="1" x14ac:dyDescent="0.25">
      <c r="A18" s="98" t="s">
        <v>16</v>
      </c>
      <c r="B18" s="102"/>
      <c r="C18" s="102"/>
      <c r="D18" s="99" t="s">
        <v>1</v>
      </c>
      <c r="E18" s="152" t="s">
        <v>68</v>
      </c>
      <c r="F18" s="119"/>
      <c r="G18" s="129" t="s">
        <v>15</v>
      </c>
      <c r="H18" s="130">
        <v>1</v>
      </c>
      <c r="I18" s="122"/>
      <c r="J18" s="123">
        <v>1</v>
      </c>
      <c r="K18" s="124">
        <f t="shared" si="0"/>
        <v>1</v>
      </c>
      <c r="L18" s="131">
        <v>3</v>
      </c>
      <c r="M18" s="124">
        <f t="shared" si="1"/>
        <v>1</v>
      </c>
      <c r="N18" s="125"/>
      <c r="O18" s="1"/>
      <c r="P18" s="111"/>
      <c r="Q18" s="111"/>
      <c r="R18" s="1"/>
      <c r="S18" s="1"/>
      <c r="T18" s="1"/>
      <c r="U18" s="1"/>
    </row>
    <row r="19" spans="1:21" ht="14.25" customHeight="1" x14ac:dyDescent="0.25">
      <c r="A19" s="98"/>
      <c r="B19" s="102"/>
      <c r="C19" s="102" t="s">
        <v>17</v>
      </c>
      <c r="D19" s="102" t="s">
        <v>2</v>
      </c>
      <c r="E19" s="152" t="s">
        <v>69</v>
      </c>
      <c r="F19" s="119"/>
      <c r="G19" s="129" t="s">
        <v>15</v>
      </c>
      <c r="H19" s="130">
        <v>3</v>
      </c>
      <c r="I19" s="122"/>
      <c r="J19" s="123">
        <v>1</v>
      </c>
      <c r="K19" s="124">
        <f t="shared" si="0"/>
        <v>3</v>
      </c>
      <c r="L19" s="131">
        <v>6</v>
      </c>
      <c r="M19" s="124">
        <f t="shared" si="1"/>
        <v>3</v>
      </c>
      <c r="N19" s="125"/>
      <c r="O19" s="1"/>
      <c r="P19" s="111"/>
      <c r="Q19" s="111"/>
      <c r="R19" s="1"/>
      <c r="S19" s="1"/>
      <c r="T19" s="1"/>
      <c r="U19" s="1"/>
    </row>
    <row r="20" spans="1:21" ht="14.25" customHeight="1" thickBot="1" x14ac:dyDescent="0.3">
      <c r="A20" s="104"/>
      <c r="B20" s="105"/>
      <c r="C20" s="105" t="s">
        <v>5</v>
      </c>
      <c r="D20" s="105" t="s">
        <v>3</v>
      </c>
      <c r="E20" s="152" t="s">
        <v>70</v>
      </c>
      <c r="F20" s="119"/>
      <c r="G20" s="129" t="s">
        <v>15</v>
      </c>
      <c r="H20" s="130">
        <v>29</v>
      </c>
      <c r="I20" s="122"/>
      <c r="J20" s="123">
        <v>1</v>
      </c>
      <c r="K20" s="124">
        <f t="shared" si="0"/>
        <v>29</v>
      </c>
      <c r="L20" s="131">
        <v>2</v>
      </c>
      <c r="M20" s="124">
        <f t="shared" si="1"/>
        <v>2</v>
      </c>
      <c r="N20" s="125"/>
      <c r="O20" s="1"/>
      <c r="P20" s="111"/>
      <c r="Q20" s="111"/>
      <c r="R20" s="1"/>
      <c r="S20" s="1"/>
      <c r="T20" s="1"/>
      <c r="U20" s="1"/>
    </row>
    <row r="21" spans="1:21" ht="14.25" customHeight="1" x14ac:dyDescent="0.25">
      <c r="A21" s="98"/>
      <c r="B21" s="102"/>
      <c r="C21" s="102"/>
      <c r="D21" s="102"/>
      <c r="E21" s="152" t="s">
        <v>71</v>
      </c>
      <c r="F21" s="119" t="s">
        <v>80</v>
      </c>
      <c r="G21" s="129" t="s">
        <v>72</v>
      </c>
      <c r="H21" s="130">
        <v>56</v>
      </c>
      <c r="I21" s="122"/>
      <c r="J21" s="123"/>
      <c r="K21" s="124"/>
      <c r="L21" s="263">
        <v>5</v>
      </c>
      <c r="M21" s="259">
        <f>MIN(K22,L21)</f>
        <v>1.2389380530973451</v>
      </c>
      <c r="N21" s="125"/>
      <c r="O21" s="1"/>
      <c r="P21" s="111"/>
      <c r="Q21" s="111"/>
      <c r="R21" s="1"/>
      <c r="S21" s="1"/>
      <c r="T21" s="1"/>
      <c r="U21" s="1"/>
    </row>
    <row r="22" spans="1:21" ht="14.25" customHeight="1" x14ac:dyDescent="0.25">
      <c r="A22" s="98"/>
      <c r="B22" s="102"/>
      <c r="C22" s="102"/>
      <c r="D22" s="102"/>
      <c r="E22" s="119"/>
      <c r="F22" s="126" t="s">
        <v>73</v>
      </c>
      <c r="G22" s="129" t="s">
        <v>74</v>
      </c>
      <c r="H22" s="166" t="s">
        <v>61</v>
      </c>
      <c r="I22" s="127">
        <f>IF(H13&lt;&gt;0,H21/H13,0)</f>
        <v>0.24778761061946902</v>
      </c>
      <c r="J22" s="123">
        <v>5</v>
      </c>
      <c r="K22" s="124">
        <f>I22*J22</f>
        <v>1.2389380530973451</v>
      </c>
      <c r="L22" s="263"/>
      <c r="M22" s="259"/>
      <c r="N22" s="125"/>
      <c r="O22" s="1"/>
      <c r="P22" s="111"/>
      <c r="Q22" s="111"/>
      <c r="R22" s="1"/>
      <c r="S22" s="1"/>
      <c r="T22" s="1"/>
      <c r="U22" s="1"/>
    </row>
    <row r="23" spans="1:21" ht="14.25" customHeight="1" x14ac:dyDescent="0.25">
      <c r="A23" s="98"/>
      <c r="B23" s="102"/>
      <c r="C23" s="102" t="s">
        <v>18</v>
      </c>
      <c r="D23" s="102" t="s">
        <v>2</v>
      </c>
      <c r="E23" s="152" t="s">
        <v>77</v>
      </c>
      <c r="F23" s="119"/>
      <c r="G23" s="129" t="s">
        <v>49</v>
      </c>
      <c r="H23" s="130">
        <v>1</v>
      </c>
      <c r="I23" s="122"/>
      <c r="J23" s="123">
        <v>4</v>
      </c>
      <c r="K23" s="132">
        <f>H23*J23</f>
        <v>4</v>
      </c>
      <c r="L23" s="131">
        <v>4</v>
      </c>
      <c r="M23" s="124">
        <f t="shared" ref="M23:M27" si="2">MIN(K23,L23)</f>
        <v>4</v>
      </c>
      <c r="N23" s="125"/>
      <c r="O23" s="1"/>
      <c r="P23" s="111"/>
      <c r="Q23" s="111"/>
      <c r="R23" s="1"/>
      <c r="S23" s="1"/>
      <c r="T23" s="1"/>
      <c r="U23" s="1"/>
    </row>
    <row r="24" spans="1:21" ht="14.25" customHeight="1" thickBot="1" x14ac:dyDescent="0.3">
      <c r="A24" s="104"/>
      <c r="B24" s="105"/>
      <c r="C24" s="105" t="s">
        <v>5</v>
      </c>
      <c r="D24" s="105" t="s">
        <v>3</v>
      </c>
      <c r="E24" s="152" t="s">
        <v>78</v>
      </c>
      <c r="F24" s="119"/>
      <c r="G24" s="129" t="s">
        <v>84</v>
      </c>
      <c r="H24" s="130">
        <v>24</v>
      </c>
      <c r="I24" s="122"/>
      <c r="J24" s="123">
        <v>0.5</v>
      </c>
      <c r="K24" s="132">
        <f t="shared" ref="K24:K35" si="3">H24*J24</f>
        <v>12</v>
      </c>
      <c r="L24" s="131">
        <v>9</v>
      </c>
      <c r="M24" s="124">
        <f t="shared" si="2"/>
        <v>9</v>
      </c>
      <c r="N24" s="125"/>
      <c r="O24" s="1"/>
      <c r="P24" s="111"/>
      <c r="Q24" s="111"/>
      <c r="R24" s="1"/>
      <c r="S24" s="1"/>
      <c r="T24" s="1"/>
      <c r="U24" s="1"/>
    </row>
    <row r="25" spans="1:21" ht="14.25" customHeight="1" x14ac:dyDescent="0.25">
      <c r="A25" s="98" t="s">
        <v>20</v>
      </c>
      <c r="B25" s="102"/>
      <c r="C25" s="102"/>
      <c r="D25" s="99" t="s">
        <v>1</v>
      </c>
      <c r="E25" s="152" t="s">
        <v>79</v>
      </c>
      <c r="F25" s="119"/>
      <c r="G25" s="129" t="s">
        <v>19</v>
      </c>
      <c r="H25" s="130">
        <v>62</v>
      </c>
      <c r="I25" s="122"/>
      <c r="J25" s="123">
        <v>2</v>
      </c>
      <c r="K25" s="132">
        <f t="shared" si="3"/>
        <v>124</v>
      </c>
      <c r="L25" s="131">
        <v>10</v>
      </c>
      <c r="M25" s="124">
        <f t="shared" si="2"/>
        <v>10</v>
      </c>
      <c r="N25" s="125"/>
      <c r="O25" s="1"/>
      <c r="P25" s="111"/>
      <c r="Q25" s="111"/>
      <c r="R25" s="1"/>
      <c r="S25" s="1"/>
      <c r="T25" s="1"/>
      <c r="U25" s="1"/>
    </row>
    <row r="26" spans="1:21" ht="14.25" customHeight="1" x14ac:dyDescent="0.25">
      <c r="A26" s="98"/>
      <c r="B26" s="102"/>
      <c r="C26" s="102" t="s">
        <v>18</v>
      </c>
      <c r="D26" s="102" t="s">
        <v>2</v>
      </c>
      <c r="E26" s="265" t="s">
        <v>81</v>
      </c>
      <c r="F26" s="265"/>
      <c r="G26" s="129" t="s">
        <v>82</v>
      </c>
      <c r="H26" s="130">
        <v>4</v>
      </c>
      <c r="I26" s="122"/>
      <c r="J26" s="123">
        <v>6</v>
      </c>
      <c r="K26" s="132">
        <f t="shared" si="3"/>
        <v>24</v>
      </c>
      <c r="L26" s="131">
        <v>6</v>
      </c>
      <c r="M26" s="124">
        <f t="shared" si="2"/>
        <v>6</v>
      </c>
      <c r="N26" s="125"/>
      <c r="O26" s="1"/>
      <c r="P26" s="111"/>
      <c r="Q26" s="111"/>
      <c r="R26" s="1"/>
      <c r="S26" s="1"/>
      <c r="T26" s="1"/>
      <c r="U26" s="1"/>
    </row>
    <row r="27" spans="1:21" ht="14.25" customHeight="1" x14ac:dyDescent="0.25">
      <c r="A27" s="98"/>
      <c r="B27" s="102"/>
      <c r="C27" s="102"/>
      <c r="D27" s="102"/>
      <c r="E27" s="265"/>
      <c r="F27" s="265"/>
      <c r="G27" s="129" t="s">
        <v>83</v>
      </c>
      <c r="H27" s="130">
        <v>1</v>
      </c>
      <c r="I27" s="122"/>
      <c r="J27" s="123">
        <v>2</v>
      </c>
      <c r="K27" s="132">
        <f t="shared" si="3"/>
        <v>2</v>
      </c>
      <c r="L27" s="131">
        <v>2</v>
      </c>
      <c r="M27" s="124">
        <f t="shared" si="2"/>
        <v>2</v>
      </c>
      <c r="N27" s="125"/>
      <c r="O27" s="1"/>
      <c r="P27" s="111"/>
      <c r="Q27" s="111"/>
      <c r="R27" s="1"/>
      <c r="S27" s="1"/>
      <c r="T27" s="1"/>
      <c r="U27" s="1"/>
    </row>
    <row r="28" spans="1:21" ht="14.25" customHeight="1" thickBot="1" x14ac:dyDescent="0.3">
      <c r="A28" s="104"/>
      <c r="B28" s="105"/>
      <c r="C28" s="105" t="s">
        <v>5</v>
      </c>
      <c r="D28" s="105" t="s">
        <v>3</v>
      </c>
      <c r="E28" s="265" t="s">
        <v>60</v>
      </c>
      <c r="F28" s="119" t="s">
        <v>90</v>
      </c>
      <c r="G28" s="129" t="s">
        <v>49</v>
      </c>
      <c r="H28" s="130">
        <v>1</v>
      </c>
      <c r="I28" s="122"/>
      <c r="J28" s="123">
        <v>2</v>
      </c>
      <c r="K28" s="132">
        <f t="shared" si="3"/>
        <v>2</v>
      </c>
      <c r="L28" s="263">
        <v>2</v>
      </c>
      <c r="M28" s="259">
        <f>MIN(K28+K29,L28)</f>
        <v>2</v>
      </c>
      <c r="N28" s="125"/>
      <c r="O28" s="1"/>
      <c r="P28" s="111"/>
      <c r="Q28" s="111"/>
      <c r="R28" s="1"/>
      <c r="S28" s="1"/>
      <c r="T28" s="1"/>
      <c r="U28" s="1"/>
    </row>
    <row r="29" spans="1:21" ht="14.25" customHeight="1" thickBot="1" x14ac:dyDescent="0.3">
      <c r="A29" s="101"/>
      <c r="B29" s="101"/>
      <c r="C29" s="101"/>
      <c r="D29" s="101"/>
      <c r="E29" s="265"/>
      <c r="F29" s="119" t="s">
        <v>50</v>
      </c>
      <c r="G29" s="129" t="s">
        <v>49</v>
      </c>
      <c r="H29" s="130">
        <v>2</v>
      </c>
      <c r="I29" s="122"/>
      <c r="J29" s="123">
        <v>2</v>
      </c>
      <c r="K29" s="132">
        <f t="shared" si="3"/>
        <v>4</v>
      </c>
      <c r="L29" s="263"/>
      <c r="M29" s="259"/>
      <c r="N29" s="148" t="s">
        <v>998</v>
      </c>
      <c r="O29" s="1"/>
      <c r="P29" s="134"/>
      <c r="Q29" s="111"/>
      <c r="R29" s="1"/>
      <c r="S29" s="1"/>
      <c r="T29" s="1"/>
      <c r="U29" s="1"/>
    </row>
    <row r="30" spans="1:21" ht="14.25" customHeight="1" x14ac:dyDescent="0.25">
      <c r="A30" s="107" t="s">
        <v>21</v>
      </c>
      <c r="B30" s="99"/>
      <c r="C30" s="99"/>
      <c r="D30" s="99" t="s">
        <v>6</v>
      </c>
      <c r="E30" s="152" t="s">
        <v>22</v>
      </c>
      <c r="F30" s="119"/>
      <c r="G30" s="129" t="s">
        <v>23</v>
      </c>
      <c r="H30" s="130">
        <v>32</v>
      </c>
      <c r="I30" s="122"/>
      <c r="J30" s="123">
        <v>2</v>
      </c>
      <c r="K30" s="132">
        <f t="shared" si="3"/>
        <v>64</v>
      </c>
      <c r="L30" s="131">
        <v>6</v>
      </c>
      <c r="M30" s="124">
        <f t="shared" ref="M30:M33" si="4">MIN(K30,L30)</f>
        <v>6</v>
      </c>
      <c r="N30" s="125" t="s">
        <v>997</v>
      </c>
      <c r="O30" s="1"/>
      <c r="P30" s="134"/>
      <c r="Q30" s="134"/>
      <c r="R30" s="1"/>
      <c r="S30" s="1"/>
      <c r="T30" s="1"/>
      <c r="U30" s="1"/>
    </row>
    <row r="31" spans="1:21" ht="17.25" customHeight="1" x14ac:dyDescent="0.25">
      <c r="A31" s="98"/>
      <c r="B31" s="102"/>
      <c r="C31" s="102" t="s">
        <v>24</v>
      </c>
      <c r="D31" s="102" t="s">
        <v>25</v>
      </c>
      <c r="E31" s="152" t="s">
        <v>26</v>
      </c>
      <c r="F31" s="119"/>
      <c r="G31" s="129" t="s">
        <v>49</v>
      </c>
      <c r="H31" s="130">
        <v>1</v>
      </c>
      <c r="I31" s="135"/>
      <c r="J31" s="136">
        <v>3</v>
      </c>
      <c r="K31" s="132">
        <f t="shared" si="3"/>
        <v>3</v>
      </c>
      <c r="L31" s="131">
        <v>3</v>
      </c>
      <c r="M31" s="124">
        <f t="shared" si="4"/>
        <v>3</v>
      </c>
      <c r="N31" s="125"/>
      <c r="O31" s="1"/>
      <c r="P31" s="134"/>
      <c r="Q31" s="134"/>
      <c r="R31" s="1"/>
      <c r="S31" s="1"/>
      <c r="T31" s="1"/>
      <c r="U31" s="1"/>
    </row>
    <row r="32" spans="1:21" ht="34.5" customHeight="1" x14ac:dyDescent="0.25">
      <c r="A32" s="98"/>
      <c r="B32" s="102"/>
      <c r="C32" s="102"/>
      <c r="D32" s="102" t="s">
        <v>27</v>
      </c>
      <c r="E32" s="152" t="s">
        <v>86</v>
      </c>
      <c r="F32" s="119"/>
      <c r="G32" s="129" t="s">
        <v>28</v>
      </c>
      <c r="H32" s="130">
        <v>3</v>
      </c>
      <c r="I32" s="135"/>
      <c r="J32" s="136">
        <v>1</v>
      </c>
      <c r="K32" s="132">
        <f t="shared" si="3"/>
        <v>3</v>
      </c>
      <c r="L32" s="131">
        <v>2</v>
      </c>
      <c r="M32" s="124">
        <f t="shared" si="4"/>
        <v>2</v>
      </c>
      <c r="N32" s="173" t="s">
        <v>1028</v>
      </c>
      <c r="O32" s="1"/>
      <c r="P32" s="134"/>
      <c r="Q32" s="134"/>
      <c r="R32" s="1"/>
      <c r="S32" s="1"/>
      <c r="T32" s="1"/>
      <c r="U32" s="1"/>
    </row>
    <row r="33" spans="1:21" ht="14.25" customHeight="1" thickBot="1" x14ac:dyDescent="0.3">
      <c r="A33" s="104"/>
      <c r="B33" s="105"/>
      <c r="C33" s="105"/>
      <c r="D33" s="105" t="s">
        <v>11</v>
      </c>
      <c r="E33" s="152" t="s">
        <v>87</v>
      </c>
      <c r="F33" s="119"/>
      <c r="G33" s="129" t="s">
        <v>29</v>
      </c>
      <c r="H33" s="130">
        <v>10</v>
      </c>
      <c r="I33" s="135"/>
      <c r="J33" s="136">
        <v>1</v>
      </c>
      <c r="K33" s="132">
        <f t="shared" si="3"/>
        <v>10</v>
      </c>
      <c r="L33" s="131">
        <v>2</v>
      </c>
      <c r="M33" s="124">
        <f t="shared" si="4"/>
        <v>2</v>
      </c>
      <c r="N33" s="125"/>
      <c r="O33" s="1"/>
      <c r="P33" s="134"/>
      <c r="Q33" s="134"/>
      <c r="R33" s="1"/>
      <c r="S33" s="1"/>
      <c r="T33" s="1"/>
      <c r="U33" s="1"/>
    </row>
    <row r="34" spans="1:21" ht="14.25" customHeight="1" x14ac:dyDescent="0.25">
      <c r="A34" s="102"/>
      <c r="B34" s="102"/>
      <c r="C34" s="102"/>
      <c r="D34" s="102"/>
      <c r="E34" s="265" t="s">
        <v>89</v>
      </c>
      <c r="F34" s="265"/>
      <c r="G34" s="129" t="s">
        <v>51</v>
      </c>
      <c r="H34" s="130">
        <v>0</v>
      </c>
      <c r="I34" s="135"/>
      <c r="J34" s="136">
        <v>1</v>
      </c>
      <c r="K34" s="132">
        <f t="shared" si="3"/>
        <v>0</v>
      </c>
      <c r="L34" s="263">
        <v>2</v>
      </c>
      <c r="M34" s="259">
        <f>MIN(K34+K35,L16)</f>
        <v>0</v>
      </c>
      <c r="N34" s="133"/>
      <c r="O34" s="1"/>
      <c r="P34" s="134"/>
      <c r="Q34" s="134"/>
      <c r="R34" s="1"/>
      <c r="S34" s="1"/>
      <c r="T34" s="1"/>
      <c r="U34" s="1"/>
    </row>
    <row r="35" spans="1:21" ht="14.25" customHeight="1" thickBot="1" x14ac:dyDescent="0.3">
      <c r="A35" s="101"/>
      <c r="B35" s="101"/>
      <c r="C35" s="101"/>
      <c r="D35" s="101"/>
      <c r="E35" s="266"/>
      <c r="F35" s="266"/>
      <c r="G35" s="137" t="s">
        <v>52</v>
      </c>
      <c r="H35" s="138">
        <v>0</v>
      </c>
      <c r="I35" s="139"/>
      <c r="J35" s="140">
        <v>1</v>
      </c>
      <c r="K35" s="141">
        <f t="shared" si="3"/>
        <v>0</v>
      </c>
      <c r="L35" s="275"/>
      <c r="M35" s="260"/>
      <c r="N35" s="142"/>
      <c r="O35" s="1"/>
      <c r="P35" s="134"/>
      <c r="Q35" s="134"/>
      <c r="R35" s="1"/>
      <c r="S35" s="1"/>
      <c r="T35" s="1"/>
      <c r="U35" s="1"/>
    </row>
    <row r="36" spans="1:21" ht="14.25" customHeight="1" thickTop="1" x14ac:dyDescent="0.25">
      <c r="A36" s="101"/>
      <c r="B36" s="101"/>
      <c r="C36" s="101"/>
      <c r="D36" s="101"/>
      <c r="E36" s="267" t="s">
        <v>91</v>
      </c>
      <c r="F36" s="267"/>
      <c r="G36" s="269" t="s">
        <v>76</v>
      </c>
      <c r="H36" s="270"/>
      <c r="I36" s="270"/>
      <c r="J36" s="270"/>
      <c r="K36" s="271"/>
      <c r="L36" s="143">
        <f>SUM(L8:L34)</f>
        <v>90</v>
      </c>
      <c r="M36" s="144">
        <f>SUM(M8:M34)</f>
        <v>75.220862361137264</v>
      </c>
      <c r="N36" s="12"/>
      <c r="O36" s="1"/>
      <c r="P36" s="134"/>
      <c r="Q36" s="134"/>
      <c r="R36" s="1"/>
      <c r="S36" s="1"/>
      <c r="T36" s="1"/>
      <c r="U36" s="1"/>
    </row>
    <row r="37" spans="1:21" ht="14.25" customHeight="1" x14ac:dyDescent="0.25">
      <c r="A37" s="108" t="s">
        <v>30</v>
      </c>
      <c r="B37" s="101"/>
      <c r="C37" s="101"/>
      <c r="E37" s="268" t="s">
        <v>93</v>
      </c>
      <c r="F37" s="268"/>
      <c r="G37" s="272" t="s">
        <v>92</v>
      </c>
      <c r="H37" s="273"/>
      <c r="I37" s="273"/>
      <c r="J37" s="274"/>
      <c r="K37" s="145">
        <v>70</v>
      </c>
      <c r="L37" s="48">
        <f>IF(H8=1,85,90)</f>
        <v>90</v>
      </c>
      <c r="M37" s="167">
        <f>MIN(K37*M36/L37)</f>
        <v>58.505115169773426</v>
      </c>
      <c r="N37" s="12"/>
      <c r="O37" s="1"/>
      <c r="P37" s="134"/>
      <c r="Q37" s="134"/>
      <c r="R37" s="1"/>
      <c r="S37" s="1"/>
      <c r="T37" s="1"/>
      <c r="U37" s="1"/>
    </row>
    <row r="38" spans="1:21" ht="14.25" customHeight="1" x14ac:dyDescent="0.25">
      <c r="A38" s="101" t="s">
        <v>39</v>
      </c>
      <c r="B38" s="101"/>
      <c r="C38" s="101"/>
      <c r="E38" s="157"/>
      <c r="F38" s="157"/>
      <c r="G38" s="157"/>
      <c r="H38" s="157"/>
      <c r="I38" s="157"/>
      <c r="J38" s="157"/>
      <c r="K38" s="157"/>
      <c r="L38" s="157"/>
      <c r="M38" s="157"/>
      <c r="N38" s="12"/>
      <c r="O38" s="1"/>
      <c r="P38" s="111"/>
      <c r="Q38" s="111"/>
      <c r="R38" s="1"/>
      <c r="S38" s="1"/>
      <c r="T38" s="1"/>
      <c r="U38" s="1"/>
    </row>
    <row r="39" spans="1:21" ht="14.25" customHeight="1" x14ac:dyDescent="0.25">
      <c r="A39" s="102" t="s">
        <v>31</v>
      </c>
      <c r="B39" s="101"/>
      <c r="C39" s="101"/>
      <c r="E39" s="157"/>
      <c r="F39" s="157"/>
      <c r="G39" s="157"/>
      <c r="H39" s="157"/>
      <c r="I39" s="157"/>
      <c r="J39" s="157"/>
      <c r="K39" s="157"/>
      <c r="L39" s="157"/>
      <c r="M39" s="157"/>
      <c r="N39" s="12"/>
      <c r="O39" s="1"/>
      <c r="P39" s="111"/>
      <c r="Q39" s="111"/>
      <c r="R39" s="1"/>
      <c r="S39" s="1"/>
      <c r="T39" s="1"/>
      <c r="U39" s="1"/>
    </row>
    <row r="40" spans="1:21" ht="14.25" customHeight="1" x14ac:dyDescent="0.25">
      <c r="A40" s="102" t="s">
        <v>32</v>
      </c>
      <c r="B40" s="101"/>
      <c r="C40" s="101"/>
      <c r="E40" s="158" t="s">
        <v>43</v>
      </c>
      <c r="F40" s="158" t="s">
        <v>999</v>
      </c>
      <c r="G40" s="158"/>
      <c r="H40" s="158"/>
      <c r="I40" s="158"/>
      <c r="J40" s="158"/>
      <c r="K40" s="158"/>
      <c r="L40" s="158" t="s">
        <v>44</v>
      </c>
      <c r="M40" s="159">
        <v>42019</v>
      </c>
      <c r="N40" s="12"/>
      <c r="O40" s="1"/>
      <c r="P40" s="111"/>
      <c r="Q40" s="111"/>
      <c r="R40" s="1"/>
      <c r="S40" s="1"/>
      <c r="T40" s="1"/>
      <c r="U40" s="1"/>
    </row>
    <row r="41" spans="1:21" ht="15.75" x14ac:dyDescent="0.25">
      <c r="A41" s="109" t="s">
        <v>33</v>
      </c>
      <c r="B41" s="101"/>
      <c r="C41" s="101"/>
      <c r="E41" s="1"/>
      <c r="F41" s="1"/>
      <c r="G41" s="1"/>
      <c r="H41" s="1"/>
      <c r="I41" s="1"/>
      <c r="J41" s="1"/>
      <c r="K41" s="1"/>
      <c r="L41" s="1"/>
      <c r="M41" s="1"/>
      <c r="N41" s="1"/>
      <c r="O41" s="1"/>
      <c r="P41" s="111"/>
      <c r="Q41" s="111"/>
      <c r="R41" s="1"/>
      <c r="S41" s="1"/>
      <c r="T41" s="1"/>
      <c r="U41" s="1"/>
    </row>
    <row r="42" spans="1:21" ht="15.75" x14ac:dyDescent="0.25">
      <c r="A42" s="109" t="s">
        <v>34</v>
      </c>
      <c r="B42" s="101"/>
      <c r="C42" s="101"/>
      <c r="E42" s="1"/>
      <c r="F42" s="1"/>
      <c r="G42" s="1"/>
      <c r="H42" s="1"/>
      <c r="I42" s="1"/>
      <c r="J42" s="1"/>
      <c r="K42" s="1"/>
      <c r="L42" s="1"/>
      <c r="M42" s="1"/>
      <c r="N42" s="1"/>
      <c r="O42" s="1"/>
      <c r="P42" s="111"/>
      <c r="Q42" s="111"/>
      <c r="R42" s="1"/>
      <c r="S42" s="1"/>
      <c r="T42" s="1"/>
      <c r="U42" s="1"/>
    </row>
    <row r="43" spans="1:21" ht="15.75" x14ac:dyDescent="0.25">
      <c r="A43" s="102" t="s">
        <v>31</v>
      </c>
      <c r="B43" s="101"/>
      <c r="C43" s="101"/>
      <c r="E43" s="1"/>
      <c r="F43" s="1"/>
      <c r="G43" s="1"/>
      <c r="H43" s="1"/>
      <c r="I43" s="1"/>
      <c r="J43" s="1"/>
      <c r="K43" s="1"/>
      <c r="L43" s="1"/>
      <c r="M43" s="1"/>
      <c r="N43" s="1"/>
      <c r="O43" s="1"/>
      <c r="P43" s="111"/>
      <c r="Q43" s="111"/>
      <c r="R43" s="1"/>
      <c r="S43" s="1"/>
      <c r="T43" s="1"/>
      <c r="U43" s="1"/>
    </row>
    <row r="44" spans="1:21" ht="15.75" x14ac:dyDescent="0.25">
      <c r="A44" s="102"/>
      <c r="B44" s="101"/>
      <c r="C44" s="101"/>
      <c r="E44" s="1"/>
      <c r="F44" s="1"/>
      <c r="G44" s="1"/>
      <c r="H44" s="1"/>
      <c r="I44" s="1"/>
      <c r="J44" s="1"/>
      <c r="K44" s="1"/>
      <c r="L44" s="1"/>
      <c r="M44" s="1"/>
      <c r="N44" s="1"/>
      <c r="O44" s="1"/>
      <c r="P44" s="111"/>
      <c r="Q44" s="111"/>
      <c r="R44" s="1"/>
      <c r="S44" s="1"/>
      <c r="T44" s="1"/>
      <c r="U44" s="1"/>
    </row>
    <row r="45" spans="1:21" ht="15.75" x14ac:dyDescent="0.25">
      <c r="A45" s="101" t="s">
        <v>40</v>
      </c>
      <c r="B45" s="101"/>
      <c r="C45" s="101"/>
      <c r="E45" s="1"/>
      <c r="F45" s="1"/>
      <c r="G45" s="1"/>
      <c r="H45" s="1"/>
      <c r="I45" s="1"/>
      <c r="J45" s="1"/>
      <c r="K45" s="1"/>
      <c r="L45" s="1"/>
      <c r="M45" s="1"/>
      <c r="N45" s="1"/>
      <c r="O45" s="1"/>
      <c r="P45" s="111"/>
      <c r="Q45" s="111"/>
      <c r="R45" s="1"/>
      <c r="S45" s="1"/>
      <c r="T45" s="1"/>
      <c r="U45" s="1"/>
    </row>
    <row r="46" spans="1:21" ht="15.75" x14ac:dyDescent="0.25">
      <c r="A46" s="101" t="s">
        <v>45</v>
      </c>
      <c r="B46" s="101"/>
      <c r="C46" s="101"/>
      <c r="E46" s="1"/>
      <c r="F46" s="1"/>
      <c r="G46" s="1"/>
      <c r="H46" s="1"/>
      <c r="I46" s="1"/>
      <c r="J46" s="1"/>
      <c r="K46" s="1"/>
      <c r="L46" s="1"/>
      <c r="M46" s="1"/>
      <c r="N46" s="1"/>
      <c r="O46" s="1"/>
      <c r="P46" s="111"/>
      <c r="Q46" s="111"/>
      <c r="R46" s="1"/>
      <c r="S46" s="1"/>
      <c r="T46" s="1"/>
      <c r="U46" s="1"/>
    </row>
    <row r="47" spans="1:21" ht="15.75" x14ac:dyDescent="0.25">
      <c r="A47" s="102" t="s">
        <v>46</v>
      </c>
      <c r="B47" s="101"/>
      <c r="C47" s="101"/>
      <c r="E47" s="1"/>
      <c r="F47" s="1"/>
      <c r="G47" s="1"/>
      <c r="H47" s="1"/>
      <c r="I47" s="1"/>
      <c r="J47" s="1"/>
      <c r="K47" s="1"/>
      <c r="L47" s="1"/>
      <c r="M47" s="1"/>
      <c r="N47" s="1"/>
      <c r="O47" s="1"/>
      <c r="P47" s="111"/>
      <c r="Q47" s="111"/>
      <c r="R47" s="1"/>
      <c r="S47" s="1"/>
      <c r="T47" s="1"/>
      <c r="U47" s="1"/>
    </row>
    <row r="48" spans="1:21" ht="15.75" x14ac:dyDescent="0.25">
      <c r="A48" s="109" t="s">
        <v>47</v>
      </c>
      <c r="B48" s="101"/>
      <c r="C48" s="101"/>
      <c r="E48" s="1"/>
      <c r="F48" s="1"/>
      <c r="G48" s="1"/>
      <c r="H48" s="1"/>
      <c r="I48" s="1"/>
      <c r="J48" s="1"/>
      <c r="K48" s="1"/>
      <c r="L48" s="1"/>
      <c r="M48" s="1"/>
      <c r="N48" s="1"/>
      <c r="O48" s="1"/>
      <c r="P48" s="111"/>
      <c r="Q48" s="111"/>
      <c r="R48" s="1"/>
      <c r="S48" s="1"/>
      <c r="T48" s="1"/>
      <c r="U48" s="1"/>
    </row>
    <row r="49" spans="1:21" ht="15.75" x14ac:dyDescent="0.25">
      <c r="A49" s="109" t="s">
        <v>34</v>
      </c>
      <c r="B49" s="101"/>
      <c r="C49" s="101"/>
      <c r="E49" s="1"/>
      <c r="F49" s="1"/>
      <c r="G49" s="1"/>
      <c r="H49" s="1"/>
      <c r="I49" s="1"/>
      <c r="J49" s="1"/>
      <c r="K49" s="1"/>
      <c r="L49" s="1"/>
      <c r="M49" s="1"/>
      <c r="N49" s="1"/>
      <c r="O49" s="1"/>
      <c r="P49" s="111"/>
      <c r="Q49" s="111"/>
      <c r="R49" s="1"/>
      <c r="S49" s="1"/>
      <c r="T49" s="1"/>
      <c r="U49" s="1"/>
    </row>
    <row r="50" spans="1:21" ht="15.75" x14ac:dyDescent="0.25">
      <c r="A50" s="109"/>
      <c r="B50" s="101"/>
      <c r="C50" s="101"/>
      <c r="E50" s="1"/>
      <c r="F50" s="1"/>
      <c r="G50" s="1"/>
      <c r="H50" s="1"/>
      <c r="I50" s="1"/>
      <c r="J50" s="1"/>
      <c r="K50" s="1"/>
      <c r="L50" s="1"/>
      <c r="M50" s="1"/>
      <c r="N50" s="1"/>
      <c r="O50" s="1"/>
      <c r="P50" s="111"/>
      <c r="Q50" s="111"/>
      <c r="R50" s="1"/>
      <c r="S50" s="1"/>
      <c r="T50" s="1"/>
      <c r="U50" s="1"/>
    </row>
    <row r="51" spans="1:21" ht="12.75" customHeight="1" x14ac:dyDescent="0.25">
      <c r="A51" s="101" t="s">
        <v>41</v>
      </c>
      <c r="B51" s="101"/>
      <c r="C51" s="101"/>
      <c r="E51" s="1"/>
      <c r="F51" s="1"/>
      <c r="G51" s="1"/>
      <c r="H51" s="1"/>
      <c r="I51" s="1"/>
      <c r="J51" s="1"/>
      <c r="K51" s="1"/>
      <c r="L51" s="1"/>
      <c r="M51" s="1"/>
      <c r="N51" s="1"/>
      <c r="O51" s="1"/>
      <c r="P51" s="111"/>
      <c r="Q51" s="111"/>
      <c r="R51" s="1"/>
      <c r="S51" s="1"/>
      <c r="T51" s="1"/>
      <c r="U51" s="1"/>
    </row>
    <row r="52" spans="1:21" ht="12.75" customHeight="1" x14ac:dyDescent="0.25">
      <c r="A52" s="101" t="s">
        <v>45</v>
      </c>
      <c r="B52" s="101"/>
      <c r="C52" s="101"/>
      <c r="E52" s="1"/>
      <c r="F52" s="1"/>
      <c r="G52" s="1"/>
      <c r="H52" s="1"/>
      <c r="I52" s="1"/>
      <c r="J52" s="1"/>
      <c r="K52" s="1"/>
      <c r="L52" s="1"/>
      <c r="M52" s="1"/>
      <c r="N52" s="1"/>
      <c r="O52" s="1"/>
      <c r="P52" s="111"/>
      <c r="Q52" s="111"/>
      <c r="R52" s="1"/>
      <c r="S52" s="1"/>
      <c r="T52" s="1"/>
      <c r="U52" s="1"/>
    </row>
    <row r="53" spans="1:21" ht="12.75" customHeight="1" x14ac:dyDescent="0.25">
      <c r="A53" s="102" t="s">
        <v>46</v>
      </c>
      <c r="B53" s="101"/>
      <c r="C53" s="101"/>
      <c r="E53" s="1"/>
      <c r="F53" s="1"/>
      <c r="G53" s="1"/>
      <c r="H53" s="1"/>
      <c r="I53" s="1"/>
      <c r="J53" s="1"/>
      <c r="K53" s="1"/>
      <c r="L53" s="1"/>
      <c r="M53" s="1"/>
      <c r="N53" s="1"/>
      <c r="O53" s="1"/>
      <c r="P53" s="111"/>
      <c r="Q53" s="111"/>
      <c r="R53" s="1"/>
      <c r="S53" s="1"/>
      <c r="T53" s="1"/>
      <c r="U53" s="1"/>
    </row>
    <row r="54" spans="1:21" ht="12.75" customHeight="1" x14ac:dyDescent="0.25">
      <c r="A54" s="109" t="s">
        <v>47</v>
      </c>
      <c r="B54" s="101"/>
      <c r="C54" s="101"/>
      <c r="E54" s="1"/>
      <c r="F54" s="1"/>
      <c r="G54" s="1"/>
      <c r="H54" s="1"/>
      <c r="I54" s="1"/>
      <c r="J54" s="1"/>
      <c r="K54" s="1"/>
      <c r="L54" s="1"/>
      <c r="M54" s="1"/>
      <c r="N54" s="1"/>
      <c r="O54" s="1"/>
      <c r="P54" s="111"/>
      <c r="Q54" s="111"/>
      <c r="R54" s="1"/>
      <c r="S54" s="1"/>
      <c r="T54" s="1"/>
      <c r="U54" s="1"/>
    </row>
    <row r="55" spans="1:21" ht="12.75" customHeight="1" x14ac:dyDescent="0.25">
      <c r="A55" s="109" t="s">
        <v>34</v>
      </c>
      <c r="B55" s="101"/>
      <c r="C55" s="101"/>
      <c r="E55" s="1"/>
      <c r="F55" s="1"/>
      <c r="G55" s="1"/>
      <c r="H55" s="1"/>
      <c r="I55" s="1"/>
      <c r="J55" s="1"/>
      <c r="K55" s="1"/>
      <c r="L55" s="1"/>
      <c r="M55" s="1"/>
      <c r="N55" s="1"/>
      <c r="O55" s="1"/>
      <c r="P55" s="111"/>
      <c r="Q55" s="111"/>
      <c r="R55" s="1"/>
      <c r="S55" s="1"/>
      <c r="T55" s="1"/>
      <c r="U55" s="1"/>
    </row>
    <row r="56" spans="1:21" ht="12.75" customHeight="1" x14ac:dyDescent="0.2">
      <c r="A56" s="101"/>
      <c r="B56" s="101"/>
      <c r="C56" s="101"/>
    </row>
    <row r="57" spans="1:21" ht="12.75" customHeight="1" x14ac:dyDescent="0.2">
      <c r="A57" s="101" t="s">
        <v>42</v>
      </c>
      <c r="B57" s="101"/>
      <c r="C57" s="101"/>
    </row>
    <row r="58" spans="1:21" ht="12.75" customHeight="1" x14ac:dyDescent="0.2">
      <c r="A58" s="101" t="s">
        <v>45</v>
      </c>
      <c r="B58" s="101"/>
      <c r="C58" s="101"/>
    </row>
    <row r="59" spans="1:21" ht="12.75" customHeight="1" x14ac:dyDescent="0.2">
      <c r="A59" s="102" t="s">
        <v>46</v>
      </c>
      <c r="B59" s="101"/>
      <c r="C59" s="101"/>
    </row>
    <row r="60" spans="1:21" ht="12.75" customHeight="1" x14ac:dyDescent="0.2">
      <c r="A60" s="109" t="s">
        <v>47</v>
      </c>
      <c r="B60" s="101"/>
      <c r="C60" s="101"/>
    </row>
    <row r="61" spans="1:21" ht="12.75" customHeight="1" x14ac:dyDescent="0.2">
      <c r="A61" s="109" t="s">
        <v>34</v>
      </c>
      <c r="B61" s="101"/>
      <c r="C61" s="101"/>
    </row>
    <row r="62" spans="1:21" ht="12.75" customHeight="1" x14ac:dyDescent="0.2">
      <c r="A62" s="109"/>
      <c r="B62" s="101"/>
      <c r="C62" s="101"/>
    </row>
    <row r="63" spans="1:21" ht="12.75" customHeight="1" x14ac:dyDescent="0.2">
      <c r="A63" s="101" t="s">
        <v>35</v>
      </c>
      <c r="B63" s="101"/>
      <c r="C63" s="101" t="s">
        <v>10</v>
      </c>
    </row>
    <row r="64" spans="1:21" ht="12.75" customHeight="1" x14ac:dyDescent="0.2">
      <c r="A64" s="102" t="s">
        <v>31</v>
      </c>
      <c r="B64" s="101"/>
      <c r="C64" s="101"/>
    </row>
    <row r="65" spans="1:3" ht="13.5" customHeight="1" x14ac:dyDescent="0.2">
      <c r="A65" s="102" t="s">
        <v>32</v>
      </c>
      <c r="B65" s="101"/>
      <c r="C65" s="110">
        <f>2.5*1/3</f>
        <v>0.83333333333333337</v>
      </c>
    </row>
    <row r="66" spans="1:3" ht="13.5" customHeight="1" x14ac:dyDescent="0.2">
      <c r="A66" s="109" t="s">
        <v>33</v>
      </c>
      <c r="B66" s="101"/>
      <c r="C66" s="110">
        <f>2.5*2/3</f>
        <v>1.6666666666666667</v>
      </c>
    </row>
    <row r="67" spans="1:3" x14ac:dyDescent="0.2">
      <c r="A67" s="109" t="s">
        <v>34</v>
      </c>
      <c r="B67" s="101"/>
      <c r="C67" s="101">
        <v>2.5</v>
      </c>
    </row>
    <row r="68" spans="1:3" ht="12.75" customHeight="1" x14ac:dyDescent="0.2">
      <c r="A68" s="101"/>
      <c r="B68" s="101"/>
      <c r="C68" s="101"/>
    </row>
    <row r="69" spans="1:3" ht="12.75" customHeight="1" x14ac:dyDescent="0.2">
      <c r="A69" s="101" t="s">
        <v>36</v>
      </c>
      <c r="B69" s="101"/>
      <c r="C69" s="101"/>
    </row>
    <row r="70" spans="1:3" ht="12.75" customHeight="1" x14ac:dyDescent="0.2">
      <c r="A70" s="102" t="s">
        <v>31</v>
      </c>
      <c r="B70" s="101"/>
      <c r="C70" s="101"/>
    </row>
    <row r="71" spans="1:3" ht="13.5" customHeight="1" x14ac:dyDescent="0.2">
      <c r="A71" s="102" t="s">
        <v>32</v>
      </c>
      <c r="B71" s="101"/>
      <c r="C71" s="101"/>
    </row>
    <row r="72" spans="1:3" x14ac:dyDescent="0.2">
      <c r="A72" s="109" t="s">
        <v>33</v>
      </c>
      <c r="B72" s="101"/>
      <c r="C72" s="101"/>
    </row>
    <row r="73" spans="1:3" x14ac:dyDescent="0.2">
      <c r="A73" s="109" t="s">
        <v>34</v>
      </c>
      <c r="B73" s="101"/>
      <c r="C73" s="101"/>
    </row>
    <row r="74" spans="1:3" ht="12.75" customHeight="1" x14ac:dyDescent="0.2">
      <c r="A74" s="101"/>
      <c r="B74" s="101"/>
      <c r="C74" s="101"/>
    </row>
    <row r="75" spans="1:3" ht="12.75" customHeight="1" x14ac:dyDescent="0.2">
      <c r="A75" s="101" t="s">
        <v>37</v>
      </c>
      <c r="B75" s="101"/>
      <c r="C75" s="101"/>
    </row>
    <row r="76" spans="1:3" ht="12.75" customHeight="1" x14ac:dyDescent="0.2">
      <c r="A76" s="102" t="s">
        <v>31</v>
      </c>
      <c r="B76" s="101"/>
      <c r="C76" s="101"/>
    </row>
    <row r="77" spans="1:3" ht="13.5" customHeight="1" x14ac:dyDescent="0.2">
      <c r="A77" s="102" t="s">
        <v>32</v>
      </c>
      <c r="B77" s="101"/>
      <c r="C77" s="101"/>
    </row>
    <row r="78" spans="1:3" ht="13.5" customHeight="1" x14ac:dyDescent="0.2">
      <c r="A78" s="109" t="s">
        <v>33</v>
      </c>
      <c r="B78" s="101"/>
      <c r="C78" s="101"/>
    </row>
    <row r="79" spans="1:3" x14ac:dyDescent="0.2">
      <c r="A79" s="109" t="s">
        <v>34</v>
      </c>
      <c r="B79" s="101"/>
      <c r="C79" s="101"/>
    </row>
    <row r="80" spans="1:3" ht="12.75" customHeight="1" x14ac:dyDescent="0.2">
      <c r="A80" s="101"/>
      <c r="B80" s="101"/>
      <c r="C80" s="101"/>
    </row>
    <row r="81" spans="1:3" ht="12.75" customHeight="1" x14ac:dyDescent="0.2">
      <c r="A81" s="101" t="s">
        <v>38</v>
      </c>
      <c r="B81" s="101"/>
      <c r="C81" s="101"/>
    </row>
    <row r="82" spans="1:3" ht="12.75" customHeight="1" x14ac:dyDescent="0.2">
      <c r="A82" s="102" t="s">
        <v>31</v>
      </c>
      <c r="B82" s="101"/>
      <c r="C82" s="101"/>
    </row>
    <row r="83" spans="1:3" ht="13.5" customHeight="1" x14ac:dyDescent="0.2">
      <c r="A83" s="102" t="s">
        <v>32</v>
      </c>
      <c r="B83" s="101"/>
      <c r="C83" s="101"/>
    </row>
    <row r="84" spans="1:3" ht="15.75" customHeight="1" x14ac:dyDescent="0.2">
      <c r="A84" s="109" t="s">
        <v>33</v>
      </c>
      <c r="B84" s="101"/>
      <c r="C84" s="101"/>
    </row>
    <row r="85" spans="1:3" x14ac:dyDescent="0.2">
      <c r="A85" s="109" t="s">
        <v>34</v>
      </c>
      <c r="B85" s="101"/>
      <c r="C85" s="101"/>
    </row>
    <row r="86" spans="1:3" ht="12.75" customHeight="1" x14ac:dyDescent="0.2"/>
    <row r="87" spans="1:3" ht="12.75" customHeight="1" x14ac:dyDescent="0.2"/>
    <row r="88" spans="1:3" ht="12.75" customHeight="1" x14ac:dyDescent="0.2"/>
    <row r="89" spans="1:3" ht="13.5" customHeight="1" x14ac:dyDescent="0.2"/>
    <row r="94" spans="1:3" ht="12.75" customHeight="1" x14ac:dyDescent="0.2"/>
    <row r="95" spans="1:3" ht="12.75" customHeight="1" x14ac:dyDescent="0.2"/>
    <row r="96" spans="1:3" ht="12.75" customHeight="1" x14ac:dyDescent="0.2"/>
    <row r="97" ht="13.5" customHeight="1" x14ac:dyDescent="0.2"/>
  </sheetData>
  <dataConsolidate/>
  <mergeCells count="18">
    <mergeCell ref="E36:F36"/>
    <mergeCell ref="E37:F37"/>
    <mergeCell ref="G36:K36"/>
    <mergeCell ref="G37:J37"/>
    <mergeCell ref="L34:L35"/>
    <mergeCell ref="M34:M35"/>
    <mergeCell ref="E1:N2"/>
    <mergeCell ref="E3:N3"/>
    <mergeCell ref="L8:L15"/>
    <mergeCell ref="M8:M15"/>
    <mergeCell ref="M21:M22"/>
    <mergeCell ref="M28:M29"/>
    <mergeCell ref="L28:L29"/>
    <mergeCell ref="L21:L22"/>
    <mergeCell ref="E26:F27"/>
    <mergeCell ref="E34:F35"/>
    <mergeCell ref="E28:E29"/>
    <mergeCell ref="E5:N5"/>
  </mergeCells>
  <hyperlinks>
    <hyperlink ref="N29" r:id="rId1"/>
  </hyperlinks>
  <pageMargins left="0.7" right="0.7" top="0.75" bottom="0.75" header="0.3" footer="0.3"/>
  <pageSetup scale="34" orientation="portrait" verticalDpi="1200"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view="pageBreakPreview" zoomScale="80" zoomScaleNormal="100" zoomScaleSheetLayoutView="80" workbookViewId="0">
      <selection activeCell="B26" sqref="B25:B26"/>
    </sheetView>
  </sheetViews>
  <sheetFormatPr defaultColWidth="8.85546875" defaultRowHeight="15" x14ac:dyDescent="0.25"/>
  <cols>
    <col min="1" max="1" width="7.7109375" style="75" customWidth="1"/>
    <col min="2" max="2" width="62.7109375" style="75" customWidth="1"/>
    <col min="3" max="4" width="12.7109375" style="75" bestFit="1" customWidth="1"/>
    <col min="5" max="16384" width="8.85546875" style="75"/>
  </cols>
  <sheetData>
    <row r="1" spans="1:4" ht="27" customHeight="1" x14ac:dyDescent="0.25">
      <c r="A1" s="236" t="s">
        <v>891</v>
      </c>
      <c r="B1" s="236"/>
      <c r="C1" s="236"/>
      <c r="D1" s="236"/>
    </row>
    <row r="2" spans="1:4" ht="18" customHeight="1" x14ac:dyDescent="0.25">
      <c r="A2" s="237" t="s">
        <v>48</v>
      </c>
      <c r="B2" s="237"/>
      <c r="C2" s="237"/>
      <c r="D2" s="237"/>
    </row>
    <row r="3" spans="1:4" ht="18" customHeight="1" x14ac:dyDescent="0.25">
      <c r="A3" s="249" t="s">
        <v>906</v>
      </c>
      <c r="B3" s="257"/>
      <c r="C3" s="257"/>
      <c r="D3" s="258"/>
    </row>
    <row r="4" spans="1:4" ht="18" customHeight="1" x14ac:dyDescent="0.25">
      <c r="A4" s="65"/>
      <c r="B4" s="76"/>
      <c r="C4" s="19" t="s">
        <v>904</v>
      </c>
      <c r="D4" s="19" t="s">
        <v>905</v>
      </c>
    </row>
    <row r="5" spans="1:4" ht="18" customHeight="1" x14ac:dyDescent="0.25">
      <c r="A5" s="282" t="s">
        <v>904</v>
      </c>
      <c r="B5" s="283"/>
      <c r="C5" s="184"/>
      <c r="D5" s="185"/>
    </row>
    <row r="6" spans="1:4" ht="18" customHeight="1" x14ac:dyDescent="0.25">
      <c r="A6" s="171">
        <v>1</v>
      </c>
      <c r="B6" s="172" t="s">
        <v>1026</v>
      </c>
      <c r="C6" s="80">
        <v>7145.32</v>
      </c>
      <c r="D6" s="81"/>
    </row>
    <row r="7" spans="1:4" ht="18" customHeight="1" x14ac:dyDescent="0.25">
      <c r="A7" s="82" t="s">
        <v>910</v>
      </c>
      <c r="B7" s="83" t="s">
        <v>836</v>
      </c>
      <c r="C7" s="77"/>
      <c r="D7" s="84"/>
    </row>
    <row r="8" spans="1:4" ht="18" customHeight="1" x14ac:dyDescent="0.25">
      <c r="A8" s="82"/>
      <c r="B8" s="83" t="s">
        <v>907</v>
      </c>
      <c r="C8" s="77">
        <v>420</v>
      </c>
      <c r="D8" s="84"/>
    </row>
    <row r="9" spans="1:4" ht="18" customHeight="1" x14ac:dyDescent="0.25">
      <c r="A9" s="82"/>
      <c r="B9" s="83" t="s">
        <v>908</v>
      </c>
      <c r="C9" s="77">
        <v>600</v>
      </c>
      <c r="D9" s="84"/>
    </row>
    <row r="10" spans="1:4" ht="18" customHeight="1" x14ac:dyDescent="0.25">
      <c r="A10" s="82" t="s">
        <v>911</v>
      </c>
      <c r="B10" s="83" t="s">
        <v>837</v>
      </c>
      <c r="C10" s="77">
        <v>0</v>
      </c>
      <c r="D10" s="84"/>
    </row>
    <row r="11" spans="1:4" ht="18" customHeight="1" x14ac:dyDescent="0.25">
      <c r="A11" s="82" t="s">
        <v>914</v>
      </c>
      <c r="B11" s="83" t="s">
        <v>838</v>
      </c>
      <c r="C11" s="77"/>
      <c r="D11" s="84"/>
    </row>
    <row r="12" spans="1:4" ht="18" customHeight="1" x14ac:dyDescent="0.25">
      <c r="A12" s="82"/>
      <c r="B12" s="83" t="s">
        <v>912</v>
      </c>
      <c r="C12" s="77">
        <v>2100</v>
      </c>
      <c r="D12" s="84"/>
    </row>
    <row r="13" spans="1:4" ht="18" customHeight="1" x14ac:dyDescent="0.25">
      <c r="A13" s="82"/>
      <c r="B13" s="83" t="s">
        <v>913</v>
      </c>
      <c r="C13" s="77">
        <v>3000</v>
      </c>
      <c r="D13" s="84"/>
    </row>
    <row r="14" spans="1:4" ht="18" customHeight="1" x14ac:dyDescent="0.25">
      <c r="A14" s="82" t="s">
        <v>921</v>
      </c>
      <c r="B14" s="83" t="s">
        <v>1025</v>
      </c>
      <c r="C14" s="77">
        <v>6200</v>
      </c>
      <c r="D14" s="84"/>
    </row>
    <row r="15" spans="1:4" ht="18" customHeight="1" x14ac:dyDescent="0.25">
      <c r="A15" s="82" t="s">
        <v>1027</v>
      </c>
      <c r="B15" s="83" t="s">
        <v>839</v>
      </c>
      <c r="C15" s="77"/>
      <c r="D15" s="84"/>
    </row>
    <row r="16" spans="1:4" ht="18" customHeight="1" x14ac:dyDescent="0.25">
      <c r="A16" s="87"/>
      <c r="B16" s="88" t="s">
        <v>915</v>
      </c>
      <c r="C16" s="85">
        <v>13168.34</v>
      </c>
      <c r="D16" s="86"/>
    </row>
    <row r="17" spans="1:4" ht="18" customHeight="1" x14ac:dyDescent="0.25">
      <c r="A17" s="65"/>
      <c r="B17" s="65"/>
      <c r="C17" s="77"/>
      <c r="D17" s="77"/>
    </row>
    <row r="18" spans="1:4" ht="18" customHeight="1" x14ac:dyDescent="0.25">
      <c r="A18" s="183" t="s">
        <v>905</v>
      </c>
      <c r="B18" s="184"/>
      <c r="C18" s="184"/>
      <c r="D18" s="185"/>
    </row>
    <row r="19" spans="1:4" ht="18" customHeight="1" x14ac:dyDescent="0.25">
      <c r="A19" s="78" t="s">
        <v>909</v>
      </c>
      <c r="B19" s="79" t="s">
        <v>840</v>
      </c>
      <c r="C19" s="80"/>
      <c r="D19" s="81"/>
    </row>
    <row r="20" spans="1:4" ht="18" customHeight="1" x14ac:dyDescent="0.25">
      <c r="A20" s="82"/>
      <c r="B20" s="83" t="s">
        <v>916</v>
      </c>
      <c r="C20" s="77"/>
      <c r="D20" s="84">
        <v>1861.81</v>
      </c>
    </row>
    <row r="21" spans="1:4" ht="18" customHeight="1" x14ac:dyDescent="0.25">
      <c r="A21" s="82" t="s">
        <v>910</v>
      </c>
      <c r="B21" s="83" t="s">
        <v>841</v>
      </c>
      <c r="C21" s="77"/>
      <c r="D21" s="84">
        <v>1899.77</v>
      </c>
    </row>
    <row r="22" spans="1:4" ht="18" customHeight="1" x14ac:dyDescent="0.25">
      <c r="A22" s="82" t="s">
        <v>911</v>
      </c>
      <c r="B22" s="83" t="s">
        <v>1024</v>
      </c>
      <c r="C22" s="77"/>
      <c r="D22" s="84">
        <v>639</v>
      </c>
    </row>
    <row r="23" spans="1:4" ht="18" customHeight="1" x14ac:dyDescent="0.25">
      <c r="A23" s="82" t="s">
        <v>914</v>
      </c>
      <c r="B23" s="83" t="s">
        <v>842</v>
      </c>
      <c r="C23" s="77"/>
      <c r="D23" s="84"/>
    </row>
    <row r="24" spans="1:4" ht="18" customHeight="1" x14ac:dyDescent="0.25">
      <c r="A24" s="82"/>
      <c r="B24" s="83" t="s">
        <v>917</v>
      </c>
      <c r="C24" s="77"/>
      <c r="D24" s="84">
        <v>3575</v>
      </c>
    </row>
    <row r="25" spans="1:4" ht="18" customHeight="1" x14ac:dyDescent="0.25">
      <c r="A25" s="82"/>
      <c r="B25" s="83" t="s">
        <v>918</v>
      </c>
      <c r="C25" s="77"/>
      <c r="D25" s="84">
        <v>3205.2</v>
      </c>
    </row>
    <row r="26" spans="1:4" ht="18" customHeight="1" x14ac:dyDescent="0.25">
      <c r="A26" s="82"/>
      <c r="B26" s="83" t="s">
        <v>919</v>
      </c>
      <c r="C26" s="77"/>
      <c r="D26" s="84">
        <v>634.74</v>
      </c>
    </row>
    <row r="27" spans="1:4" ht="18" customHeight="1" x14ac:dyDescent="0.25">
      <c r="A27" s="82"/>
      <c r="B27" s="83" t="s">
        <v>920</v>
      </c>
      <c r="C27" s="77"/>
      <c r="D27" s="84">
        <v>437.47</v>
      </c>
    </row>
    <row r="28" spans="1:4" ht="18" customHeight="1" x14ac:dyDescent="0.25">
      <c r="A28" s="82" t="s">
        <v>921</v>
      </c>
      <c r="B28" s="83" t="s">
        <v>843</v>
      </c>
      <c r="C28" s="77"/>
      <c r="D28" s="84"/>
    </row>
    <row r="29" spans="1:4" ht="18" customHeight="1" x14ac:dyDescent="0.25">
      <c r="A29" s="82"/>
      <c r="B29" s="83" t="s">
        <v>922</v>
      </c>
      <c r="C29" s="77"/>
      <c r="D29" s="84">
        <v>7354.5</v>
      </c>
    </row>
    <row r="30" spans="1:4" ht="18" customHeight="1" x14ac:dyDescent="0.25">
      <c r="A30" s="82"/>
      <c r="B30" s="83" t="s">
        <v>923</v>
      </c>
      <c r="C30" s="77"/>
      <c r="D30" s="84">
        <v>1262.52</v>
      </c>
    </row>
    <row r="31" spans="1:4" ht="18" customHeight="1" x14ac:dyDescent="0.25">
      <c r="A31" s="82"/>
      <c r="B31" s="83" t="s">
        <v>924</v>
      </c>
      <c r="C31" s="77"/>
      <c r="D31" s="84">
        <v>1472.66</v>
      </c>
    </row>
    <row r="32" spans="1:4" ht="18" customHeight="1" x14ac:dyDescent="0.25">
      <c r="A32" s="82"/>
      <c r="B32" s="83" t="s">
        <v>925</v>
      </c>
      <c r="C32" s="77"/>
      <c r="D32" s="84">
        <v>150</v>
      </c>
    </row>
    <row r="33" spans="1:4" ht="18" customHeight="1" x14ac:dyDescent="0.25">
      <c r="A33" s="82"/>
      <c r="B33" s="83" t="s">
        <v>926</v>
      </c>
      <c r="C33" s="77"/>
      <c r="D33" s="84">
        <v>1297.78</v>
      </c>
    </row>
    <row r="34" spans="1:4" ht="18" customHeight="1" x14ac:dyDescent="0.25">
      <c r="A34" s="82"/>
      <c r="B34" s="83" t="s">
        <v>927</v>
      </c>
      <c r="C34" s="77"/>
      <c r="D34" s="84">
        <v>203.5</v>
      </c>
    </row>
    <row r="35" spans="1:4" ht="18" customHeight="1" x14ac:dyDescent="0.25">
      <c r="A35" s="82"/>
      <c r="B35" s="83" t="s">
        <v>928</v>
      </c>
      <c r="C35" s="77"/>
      <c r="D35" s="84">
        <v>970.07</v>
      </c>
    </row>
    <row r="36" spans="1:4" ht="18" customHeight="1" x14ac:dyDescent="0.25">
      <c r="A36" s="82"/>
      <c r="B36" s="83" t="s">
        <v>929</v>
      </c>
      <c r="C36" s="77"/>
      <c r="D36" s="84">
        <v>100.02</v>
      </c>
    </row>
    <row r="37" spans="1:4" ht="18" customHeight="1" x14ac:dyDescent="0.25">
      <c r="A37" s="17"/>
      <c r="B37" s="17"/>
      <c r="C37" s="85"/>
      <c r="D37" s="85"/>
    </row>
    <row r="38" spans="1:4" ht="18" customHeight="1" x14ac:dyDescent="0.25">
      <c r="A38" s="276" t="s">
        <v>831</v>
      </c>
      <c r="B38" s="277"/>
      <c r="C38" s="90">
        <f>SUM(C6:C17)</f>
        <v>32633.66</v>
      </c>
      <c r="D38" s="89">
        <f>SUM(D19:D37)</f>
        <v>25064.039999999997</v>
      </c>
    </row>
    <row r="39" spans="1:4" ht="18" customHeight="1" x14ac:dyDescent="0.25">
      <c r="A39" s="276" t="s">
        <v>930</v>
      </c>
      <c r="B39" s="277"/>
      <c r="C39" s="280">
        <f>C38-D38</f>
        <v>7569.6200000000026</v>
      </c>
      <c r="D39" s="281"/>
    </row>
    <row r="40" spans="1:4" ht="18" customHeight="1" x14ac:dyDescent="0.25">
      <c r="A40" s="73"/>
      <c r="B40" s="73"/>
      <c r="C40" s="73"/>
      <c r="D40" s="73"/>
    </row>
    <row r="41" spans="1:4" ht="18" customHeight="1" x14ac:dyDescent="0.25">
      <c r="A41" s="282" t="s">
        <v>123</v>
      </c>
      <c r="B41" s="283"/>
      <c r="C41" s="283"/>
      <c r="D41" s="284"/>
    </row>
    <row r="42" spans="1:4" ht="18" customHeight="1" x14ac:dyDescent="0.25">
      <c r="A42" s="78" t="s">
        <v>909</v>
      </c>
      <c r="B42" s="26"/>
      <c r="C42" s="26"/>
      <c r="D42" s="34"/>
    </row>
    <row r="43" spans="1:4" ht="18" customHeight="1" x14ac:dyDescent="0.25">
      <c r="A43" s="82" t="s">
        <v>910</v>
      </c>
      <c r="B43" s="14"/>
      <c r="C43" s="14"/>
      <c r="D43" s="15"/>
    </row>
    <row r="44" spans="1:4" ht="18" customHeight="1" x14ac:dyDescent="0.25">
      <c r="A44" s="82" t="s">
        <v>911</v>
      </c>
      <c r="B44" s="14"/>
      <c r="C44" s="14"/>
      <c r="D44" s="15"/>
    </row>
    <row r="45" spans="1:4" ht="18" customHeight="1" x14ac:dyDescent="0.25">
      <c r="A45" s="82" t="s">
        <v>914</v>
      </c>
      <c r="B45" s="14"/>
      <c r="C45" s="14"/>
      <c r="D45" s="15"/>
    </row>
    <row r="46" spans="1:4" ht="18" customHeight="1" x14ac:dyDescent="0.25">
      <c r="A46" s="87" t="s">
        <v>921</v>
      </c>
      <c r="B46" s="17"/>
      <c r="C46" s="17"/>
      <c r="D46" s="18"/>
    </row>
    <row r="47" spans="1:4" ht="18" customHeight="1" x14ac:dyDescent="0.25">
      <c r="A47" s="73"/>
      <c r="B47" s="73"/>
      <c r="C47" s="73"/>
      <c r="D47" s="73"/>
    </row>
    <row r="48" spans="1:4" ht="18" customHeight="1" x14ac:dyDescent="0.25">
      <c r="A48" s="183" t="s">
        <v>124</v>
      </c>
      <c r="B48" s="184"/>
      <c r="C48" s="184"/>
      <c r="D48" s="185"/>
    </row>
    <row r="49" spans="1:4" ht="18" customHeight="1" x14ac:dyDescent="0.25">
      <c r="A49" s="78" t="s">
        <v>909</v>
      </c>
      <c r="B49" s="26"/>
      <c r="C49" s="26"/>
      <c r="D49" s="34"/>
    </row>
    <row r="50" spans="1:4" ht="18" customHeight="1" x14ac:dyDescent="0.25">
      <c r="A50" s="82" t="s">
        <v>910</v>
      </c>
      <c r="B50" s="14"/>
      <c r="C50" s="14"/>
      <c r="D50" s="15"/>
    </row>
    <row r="51" spans="1:4" ht="18" customHeight="1" x14ac:dyDescent="0.25">
      <c r="A51" s="82" t="s">
        <v>911</v>
      </c>
      <c r="B51" s="14"/>
      <c r="C51" s="14"/>
      <c r="D51" s="15"/>
    </row>
    <row r="52" spans="1:4" ht="18" customHeight="1" x14ac:dyDescent="0.25">
      <c r="A52" s="82" t="s">
        <v>914</v>
      </c>
      <c r="B52" s="14"/>
      <c r="C52" s="14"/>
      <c r="D52" s="15"/>
    </row>
    <row r="53" spans="1:4" ht="18" customHeight="1" x14ac:dyDescent="0.25">
      <c r="A53" s="87" t="s">
        <v>921</v>
      </c>
      <c r="B53" s="17"/>
      <c r="C53" s="17"/>
      <c r="D53" s="18"/>
    </row>
    <row r="54" spans="1:4" ht="18" customHeight="1" x14ac:dyDescent="0.25">
      <c r="A54" s="73"/>
      <c r="B54" s="73"/>
      <c r="C54" s="73"/>
      <c r="D54" s="73"/>
    </row>
    <row r="55" spans="1:4" ht="18" customHeight="1" x14ac:dyDescent="0.25">
      <c r="A55" s="276" t="s">
        <v>931</v>
      </c>
      <c r="B55" s="277"/>
      <c r="C55" s="91">
        <f>C38+SUM(C49:C53)</f>
        <v>32633.66</v>
      </c>
      <c r="D55" s="89">
        <f>D38+SUM(D42:D46)</f>
        <v>25064.039999999997</v>
      </c>
    </row>
    <row r="56" spans="1:4" ht="18" customHeight="1" x14ac:dyDescent="0.25">
      <c r="A56" s="276" t="s">
        <v>932</v>
      </c>
      <c r="B56" s="277"/>
      <c r="C56" s="278">
        <f>C55-D55</f>
        <v>7569.6200000000026</v>
      </c>
      <c r="D56" s="279"/>
    </row>
  </sheetData>
  <mergeCells count="13">
    <mergeCell ref="A48:D48"/>
    <mergeCell ref="A55:B55"/>
    <mergeCell ref="A56:B56"/>
    <mergeCell ref="C56:D56"/>
    <mergeCell ref="A1:D1"/>
    <mergeCell ref="A2:D2"/>
    <mergeCell ref="A38:B38"/>
    <mergeCell ref="A39:B39"/>
    <mergeCell ref="C39:D39"/>
    <mergeCell ref="A3:D3"/>
    <mergeCell ref="A5:D5"/>
    <mergeCell ref="A18:D18"/>
    <mergeCell ref="A41:D41"/>
  </mergeCells>
  <pageMargins left="0.7" right="0.7" top="0.75" bottom="0.75" header="0.3" footer="0.3"/>
  <pageSetup scale="94" orientation="portrait" horizont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contact</vt:lpstr>
      <vt:lpstr>goals</vt:lpstr>
      <vt:lpstr>meetings</vt:lpstr>
      <vt:lpstr>membership list</vt:lpstr>
      <vt:lpstr>statistical data</vt:lpstr>
      <vt:lpstr>financial statement</vt:lpstr>
      <vt:lpstr>contact!Print_Area</vt:lpstr>
      <vt:lpstr>meetings!Print_Area</vt:lpstr>
      <vt:lpstr>'membership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dc:creator>
  <cp:lastModifiedBy>Kimberly</cp:lastModifiedBy>
  <cp:lastPrinted>2015-01-26T03:21:20Z</cp:lastPrinted>
  <dcterms:created xsi:type="dcterms:W3CDTF">2013-04-08T20:36:39Z</dcterms:created>
  <dcterms:modified xsi:type="dcterms:W3CDTF">2015-01-31T03:55:07Z</dcterms:modified>
</cp:coreProperties>
</file>