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ranki\Dropbox\ASCE 2014-2015\Annual Report\"/>
    </mc:Choice>
  </mc:AlternateContent>
  <bookViews>
    <workbookView xWindow="0" yWindow="0" windowWidth="25605" windowHeight="15855"/>
  </bookViews>
  <sheets>
    <sheet name="contact" sheetId="3" r:id="rId1"/>
    <sheet name="goals" sheetId="2" r:id="rId2"/>
    <sheet name="meetings" sheetId="5" r:id="rId3"/>
    <sheet name="statistical data" sheetId="4" r:id="rId4"/>
    <sheet name="membership list" sheetId="1" r:id="rId5"/>
    <sheet name="financial statement" sheetId="6" r:id="rId6"/>
  </sheets>
  <definedNames>
    <definedName name="lower_third">#REF!</definedName>
    <definedName name="_xlnm.Print_Area" localSheetId="3">'statistical data'!#REF!</definedName>
    <definedName name="top_third">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2" i="6" l="1"/>
  <c r="A2" i="3"/>
  <c r="D41" i="6"/>
  <c r="C32" i="6"/>
  <c r="C41" i="6"/>
  <c r="C42" i="6"/>
  <c r="C33" i="6"/>
  <c r="A1" i="6"/>
  <c r="J9" i="1"/>
  <c r="E9" i="1"/>
  <c r="F9" i="1"/>
  <c r="G9" i="1"/>
  <c r="H9" i="1"/>
  <c r="I9" i="1"/>
  <c r="D9" i="1"/>
  <c r="C22" i="5"/>
  <c r="D22" i="5"/>
  <c r="E22" i="5"/>
  <c r="F22" i="5"/>
  <c r="G22" i="5"/>
  <c r="H22" i="5"/>
  <c r="I22" i="5"/>
  <c r="J22" i="5"/>
  <c r="K22" i="5"/>
  <c r="B22" i="5"/>
  <c r="A1" i="1"/>
  <c r="A1" i="5"/>
  <c r="E1" i="4"/>
  <c r="A1" i="2"/>
  <c r="A1" i="3"/>
  <c r="L37" i="4"/>
  <c r="K33" i="4"/>
  <c r="M33" i="4"/>
  <c r="K30" i="4"/>
  <c r="M30" i="4"/>
  <c r="K27" i="4"/>
  <c r="M27" i="4"/>
  <c r="K17" i="4"/>
  <c r="M17" i="4"/>
  <c r="K18" i="4"/>
  <c r="M18" i="4"/>
  <c r="K19" i="4"/>
  <c r="M19" i="4"/>
  <c r="K24" i="4"/>
  <c r="M24" i="4"/>
  <c r="K25" i="4"/>
  <c r="M25" i="4"/>
  <c r="K26" i="4"/>
  <c r="M26" i="4"/>
  <c r="K28" i="4"/>
  <c r="K29" i="4"/>
  <c r="K31" i="4"/>
  <c r="M31" i="4"/>
  <c r="K32" i="4"/>
  <c r="M32" i="4"/>
  <c r="K34" i="4"/>
  <c r="K35" i="4"/>
  <c r="K23" i="4"/>
  <c r="M23" i="4"/>
  <c r="K20" i="4"/>
  <c r="M20" i="4"/>
  <c r="K16" i="4"/>
  <c r="M16" i="4"/>
  <c r="M34" i="4"/>
  <c r="M28" i="4"/>
  <c r="I22" i="4"/>
  <c r="K22" i="4"/>
  <c r="M21" i="4"/>
  <c r="I15" i="4"/>
  <c r="K15" i="4"/>
  <c r="I12" i="4"/>
  <c r="K12" i="4"/>
  <c r="M8" i="4"/>
  <c r="C66" i="4"/>
  <c r="C65" i="4"/>
  <c r="L36" i="4"/>
  <c r="M36" i="4"/>
  <c r="M37" i="4"/>
</calcChain>
</file>

<file path=xl/sharedStrings.xml><?xml version="1.0" encoding="utf-8"?>
<sst xmlns="http://schemas.openxmlformats.org/spreadsheetml/2006/main" count="653" uniqueCount="530">
  <si>
    <t>Is attendance Mandatory?</t>
  </si>
  <si>
    <t>Yes/No</t>
  </si>
  <si>
    <t>Yes</t>
  </si>
  <si>
    <t>No</t>
  </si>
  <si>
    <t xml:space="preserve">4 pts for </t>
  </si>
  <si>
    <t xml:space="preserve">0 pts for </t>
  </si>
  <si>
    <t>Who attended</t>
  </si>
  <si>
    <t>Students only (6 pts)</t>
  </si>
  <si>
    <t>Students + FA/PA (8 pts)</t>
  </si>
  <si>
    <t>Category</t>
  </si>
  <si>
    <t>Score</t>
  </si>
  <si>
    <t>Neither (0 pts)</t>
  </si>
  <si>
    <t>1.  Membership</t>
  </si>
  <si>
    <t>Mandatory attendance at meetings?</t>
  </si>
  <si>
    <t xml:space="preserve">1 pt for </t>
  </si>
  <si>
    <t># meetings</t>
  </si>
  <si>
    <t>Mead Paper</t>
  </si>
  <si>
    <t>3 pts for</t>
  </si>
  <si>
    <t>2 pts for</t>
  </si>
  <si>
    <t># attendees</t>
  </si>
  <si>
    <t>Collaborate with Student orgs</t>
  </si>
  <si>
    <t>PFATW</t>
  </si>
  <si>
    <t>13. Presentations outside of ASCE Student Organization</t>
  </si>
  <si>
    <t># presentations</t>
  </si>
  <si>
    <t xml:space="preserve"> </t>
  </si>
  <si>
    <t>FA + PA (2 pts)</t>
  </si>
  <si>
    <t>14. National Mead Paper Submission</t>
  </si>
  <si>
    <t>FA or PA (1 pt)</t>
  </si>
  <si>
    <t># of national events</t>
  </si>
  <si>
    <t># activities</t>
  </si>
  <si>
    <t>To edit Drop down menus, use Data…Validation...</t>
  </si>
  <si>
    <t>Not Present (0%)</t>
  </si>
  <si>
    <t>Developing (33%)</t>
  </si>
  <si>
    <t>Accomplished (66%)</t>
  </si>
  <si>
    <t>Exemplary (100%)</t>
  </si>
  <si>
    <t>Specific Eval</t>
  </si>
  <si>
    <t>Measurable Goal Eval</t>
  </si>
  <si>
    <t>Assessment Eval</t>
  </si>
  <si>
    <t>Action Plan Eval</t>
  </si>
  <si>
    <t>Impact Eval</t>
  </si>
  <si>
    <t>Organization Eval</t>
  </si>
  <si>
    <t>Presentation Eval</t>
  </si>
  <si>
    <t>Quality Eval</t>
  </si>
  <si>
    <t xml:space="preserve">Prepared By: </t>
  </si>
  <si>
    <t xml:space="preserve">Date: </t>
  </si>
  <si>
    <t>Beginning (25%)</t>
  </si>
  <si>
    <t>Developing (50%)</t>
  </si>
  <si>
    <t>Accomplished (75%)</t>
  </si>
  <si>
    <t>American Society of Civil Engineers Student Chapter</t>
  </si>
  <si>
    <t>Input data</t>
  </si>
  <si>
    <t>Yes = 1, No = 0</t>
  </si>
  <si>
    <t>Web or Social media site</t>
  </si>
  <si>
    <t>Faculty advisor attended = 1</t>
  </si>
  <si>
    <t>Practitioner advisor attended = 1</t>
  </si>
  <si>
    <t>Society level membership is</t>
  </si>
  <si>
    <t>Juniors and Seniors that are ASCE members</t>
  </si>
  <si>
    <t>Juniors and Seniors in Dept</t>
  </si>
  <si>
    <t>average # over the year</t>
  </si>
  <si>
    <t># of chapter members</t>
  </si>
  <si>
    <t>Total number of ASCE members</t>
  </si>
  <si>
    <t>Total number of ASCE national members</t>
  </si>
  <si>
    <t>12. Publicity</t>
  </si>
  <si>
    <t>----</t>
  </si>
  <si>
    <t>Junior and Senior membership ratio</t>
  </si>
  <si>
    <t>% of Jr and Sr who are members</t>
  </si>
  <si>
    <t>National membership ratio</t>
  </si>
  <si>
    <t>% of members who are national members</t>
  </si>
  <si>
    <t>2. Professional meetings with an invited speaker</t>
  </si>
  <si>
    <t>3. Student talks or papers presented</t>
  </si>
  <si>
    <t>4. Professional Licensure and/or Ethics topics presented</t>
  </si>
  <si>
    <t>5. Field Trips</t>
  </si>
  <si>
    <t>6. Social Functions</t>
  </si>
  <si>
    <t>7. Attendance ratio</t>
  </si>
  <si>
    <t># in attendance</t>
  </si>
  <si>
    <t>Attendance to members ratio</t>
  </si>
  <si>
    <t>% attendance of members</t>
  </si>
  <si>
    <t>data</t>
  </si>
  <si>
    <t>measurement data</t>
  </si>
  <si>
    <t>target for goal</t>
  </si>
  <si>
    <t>actual result</t>
  </si>
  <si>
    <t>before action</t>
  </si>
  <si>
    <t xml:space="preserve">Goal 5. </t>
  </si>
  <si>
    <t xml:space="preserve">Goal 6. </t>
  </si>
  <si>
    <t>description</t>
  </si>
  <si>
    <t>percentage</t>
  </si>
  <si>
    <t>Part II. GOALS AND OBJECTIVES</t>
  </si>
  <si>
    <t>Required = 1, Voluntary = 0</t>
  </si>
  <si>
    <t>calc</t>
  </si>
  <si>
    <t>point wt</t>
  </si>
  <si>
    <t>points</t>
  </si>
  <si>
    <t>8.  Hosting a meeting for a professional Section or Branch</t>
  </si>
  <si>
    <t>9.  Number of students that attended professional Section or Branch meetings</t>
  </si>
  <si>
    <t>10. Number of students that attended ASCE Regional Student Conference</t>
  </si>
  <si>
    <t>average attendance of 10 best attended meetings</t>
  </si>
  <si>
    <t>11. Attending a Workshop for Student Chapter Leaders</t>
  </si>
  <si>
    <t># of students in attendance</t>
  </si>
  <si>
    <t># of faculty or practioner advisors attending</t>
  </si>
  <si>
    <t>total # in attendance over the year</t>
  </si>
  <si>
    <t>Unit</t>
  </si>
  <si>
    <t>15. Attending an ASCE Society-level (national) Civil Engineering Event</t>
  </si>
  <si>
    <t>16. Collaboration with other Student Organizations</t>
  </si>
  <si>
    <t>Comments / notes</t>
  </si>
  <si>
    <t>Max</t>
  </si>
  <si>
    <t>what events?</t>
  </si>
  <si>
    <t>17. Attending the Practitioner/Faculty Advisor Training Workshop in any year</t>
  </si>
  <si>
    <t>year attended?</t>
  </si>
  <si>
    <t>Email Newsletter</t>
  </si>
  <si>
    <t>Raw score total</t>
  </si>
  <si>
    <t>points (90 max for non-mandatory meetings, 85 for mandatory)</t>
  </si>
  <si>
    <t>Fill in the green cells and add comments or notes as necessary</t>
  </si>
  <si>
    <t>Part III: MEMBERSHIP AND MEETINGS</t>
  </si>
  <si>
    <t>Adjusted part III (70% of total score)</t>
  </si>
  <si>
    <t>School name</t>
  </si>
  <si>
    <t>Mailing address</t>
  </si>
  <si>
    <t>primary</t>
  </si>
  <si>
    <t>secondary</t>
  </si>
  <si>
    <t>concrete canoe</t>
  </si>
  <si>
    <t>steel bridge</t>
  </si>
  <si>
    <t>Online addresses</t>
  </si>
  <si>
    <t>web site</t>
  </si>
  <si>
    <t>social media</t>
  </si>
  <si>
    <t>Report submitted by</t>
  </si>
  <si>
    <t>president</t>
  </si>
  <si>
    <t>faculty advisor</t>
  </si>
  <si>
    <t>practitioner advisor 1</t>
  </si>
  <si>
    <t>practitioner advisor 2</t>
  </si>
  <si>
    <t>name</t>
  </si>
  <si>
    <t>email address</t>
  </si>
  <si>
    <t>phone</t>
  </si>
  <si>
    <t>ASCE membership number</t>
  </si>
  <si>
    <t>Organizational email addresses</t>
  </si>
  <si>
    <t>Part I: ORGANIZATIONAL CONTACTS</t>
  </si>
  <si>
    <t>From (date) to (date)</t>
  </si>
  <si>
    <t>President</t>
  </si>
  <si>
    <t>Vice President</t>
  </si>
  <si>
    <t>Secretary</t>
  </si>
  <si>
    <t>Treasurer</t>
  </si>
  <si>
    <t>Canoe chair</t>
  </si>
  <si>
    <t>Bridge chair</t>
  </si>
  <si>
    <t>OFFICERS (edit or add as necessary)</t>
  </si>
  <si>
    <t>PM</t>
  </si>
  <si>
    <t>PP</t>
  </si>
  <si>
    <t>PC</t>
  </si>
  <si>
    <t>FT</t>
  </si>
  <si>
    <t>SF</t>
  </si>
  <si>
    <t>OP</t>
  </si>
  <si>
    <t>Officer or planning meetings</t>
  </si>
  <si>
    <t>code</t>
  </si>
  <si>
    <t>Activity Date</t>
  </si>
  <si>
    <t>Program (brief description, including name of speaker, if applicable)</t>
  </si>
  <si>
    <t>students</t>
  </si>
  <si>
    <t>faculty</t>
  </si>
  <si>
    <t>faculty / practitioner advisor (FA, PA)</t>
  </si>
  <si>
    <t>attendance</t>
  </si>
  <si>
    <t>Social Function</t>
  </si>
  <si>
    <t>Field Trip</t>
  </si>
  <si>
    <t>Student chapter hosted professional meeting with an invited speaker</t>
  </si>
  <si>
    <t>Student chapter hosted student talk or paper(s) presented</t>
  </si>
  <si>
    <t>Student chapter hosted professional licensure and/or ethics topics presented</t>
  </si>
  <si>
    <t>Professionals</t>
  </si>
  <si>
    <t>Host and location</t>
  </si>
  <si>
    <t>Professionally hosted ASCE section or branch meeting that students attended</t>
  </si>
  <si>
    <t>Student presentation about ASCE to another organization</t>
  </si>
  <si>
    <t>GP</t>
  </si>
  <si>
    <t>VM</t>
  </si>
  <si>
    <t>VN</t>
  </si>
  <si>
    <t>National ASCE meeting attended by students (national annual conference, CI conference)</t>
  </si>
  <si>
    <t>Collaboration with another student organization</t>
  </si>
  <si>
    <t>GC</t>
  </si>
  <si>
    <t>Activity type (check all codes that apply with a 1 in each column)</t>
  </si>
  <si>
    <t>Totals</t>
  </si>
  <si>
    <t>* hint: use View - Freeze Panes to keep the upper row visible when entering data</t>
  </si>
  <si>
    <t>STUDENT MEMBERSHIP LIST</t>
  </si>
  <si>
    <t>Last Name</t>
  </si>
  <si>
    <t>First Name</t>
  </si>
  <si>
    <t>Middle</t>
  </si>
  <si>
    <t>grad</t>
  </si>
  <si>
    <t>please do NOT include student ID or SS numbers</t>
  </si>
  <si>
    <t>'* hint: use View - Freeze Panes to keep the upper row visible when entering data</t>
  </si>
  <si>
    <t>year (indicate with a 1)</t>
  </si>
  <si>
    <t>SAMPLE FINANCIAL STATEMENT</t>
  </si>
  <si>
    <t>INCOME</t>
  </si>
  <si>
    <t>Add or remove categories and entries as necessary</t>
  </si>
  <si>
    <t>EXPENSES</t>
  </si>
  <si>
    <t>income</t>
  </si>
  <si>
    <t>expenses</t>
  </si>
  <si>
    <t xml:space="preserve">TOTALS </t>
  </si>
  <si>
    <t>Accounts Payable</t>
  </si>
  <si>
    <t>CASH BALANCE</t>
  </si>
  <si>
    <t>Accounts Receivable</t>
  </si>
  <si>
    <t>CURRENT FINANCIAL POSITION</t>
  </si>
  <si>
    <t>BALANCE</t>
  </si>
  <si>
    <t>changing the school name here will update through the whole workbook</t>
  </si>
  <si>
    <t>Fill in the green cells and add comments or notes as necessary, but please don't add rows, columns or otherwise modify this sheet</t>
  </si>
  <si>
    <t>ASCE national member? (1=yes)</t>
  </si>
  <si>
    <t>Organization</t>
  </si>
  <si>
    <t>Current</t>
  </si>
  <si>
    <t>5+</t>
  </si>
  <si>
    <t>Allen</t>
  </si>
  <si>
    <t>Warren</t>
  </si>
  <si>
    <t>Arthurs</t>
  </si>
  <si>
    <t>Randall</t>
  </si>
  <si>
    <t>Barrow</t>
  </si>
  <si>
    <t>Jessica</t>
  </si>
  <si>
    <t>Bourne</t>
  </si>
  <si>
    <t>Alex</t>
  </si>
  <si>
    <t xml:space="preserve">Burke </t>
  </si>
  <si>
    <t>Kelsey</t>
  </si>
  <si>
    <t>Carroll</t>
  </si>
  <si>
    <t>Zachary</t>
  </si>
  <si>
    <t>Castello</t>
  </si>
  <si>
    <t>Jeremy</t>
  </si>
  <si>
    <t>Castillo</t>
  </si>
  <si>
    <t>Marlon</t>
  </si>
  <si>
    <t>Clark</t>
  </si>
  <si>
    <t>Dustin</t>
  </si>
  <si>
    <t>Clavijo</t>
  </si>
  <si>
    <t>Francisco</t>
  </si>
  <si>
    <t>Corrales Tovar</t>
  </si>
  <si>
    <t>Nils</t>
  </si>
  <si>
    <t>Dominguez</t>
  </si>
  <si>
    <t>Luis</t>
  </si>
  <si>
    <t>Duran</t>
  </si>
  <si>
    <t>Emmeth</t>
  </si>
  <si>
    <t>Judian</t>
  </si>
  <si>
    <t>Espinoza</t>
  </si>
  <si>
    <t>Perla</t>
  </si>
  <si>
    <t>Fraser</t>
  </si>
  <si>
    <t>Caroline</t>
  </si>
  <si>
    <t>Fromen</t>
  </si>
  <si>
    <t>Anthony</t>
  </si>
  <si>
    <t>Garcia</t>
  </si>
  <si>
    <t>Alexander</t>
  </si>
  <si>
    <t>Glassman</t>
  </si>
  <si>
    <t>Madeline</t>
  </si>
  <si>
    <t>Gonzalez</t>
  </si>
  <si>
    <t>William</t>
  </si>
  <si>
    <t>Grabovac</t>
  </si>
  <si>
    <t>Martin</t>
  </si>
  <si>
    <t>Hayes</t>
  </si>
  <si>
    <t>Kaitlyn</t>
  </si>
  <si>
    <t>Joseph</t>
  </si>
  <si>
    <t>Clyde</t>
  </si>
  <si>
    <t>Kender</t>
  </si>
  <si>
    <t>Lichtenberger</t>
  </si>
  <si>
    <t>Thomas</t>
  </si>
  <si>
    <t>Limeburner</t>
  </si>
  <si>
    <t>Adam</t>
  </si>
  <si>
    <t>Mamo</t>
  </si>
  <si>
    <t>Sabrina</t>
  </si>
  <si>
    <t>Mansour</t>
  </si>
  <si>
    <t>Amr</t>
  </si>
  <si>
    <t>Marquez</t>
  </si>
  <si>
    <t>Odelkys</t>
  </si>
  <si>
    <t>McAdams</t>
  </si>
  <si>
    <t>Nicholas</t>
  </si>
  <si>
    <t>McHale</t>
  </si>
  <si>
    <t>Caitlin</t>
  </si>
  <si>
    <t>Mejia</t>
  </si>
  <si>
    <t>Daniel A</t>
  </si>
  <si>
    <t>Montoya Osorio</t>
  </si>
  <si>
    <t>Mario</t>
  </si>
  <si>
    <t>Moran-Williams</t>
  </si>
  <si>
    <t>Elizabeth</t>
  </si>
  <si>
    <t>Muir</t>
  </si>
  <si>
    <t>Frank</t>
  </si>
  <si>
    <t>Nguyen</t>
  </si>
  <si>
    <t>Charlie</t>
  </si>
  <si>
    <t>Thuong</t>
  </si>
  <si>
    <t>Ortiz</t>
  </si>
  <si>
    <t>Nate</t>
  </si>
  <si>
    <t>Parks</t>
  </si>
  <si>
    <t>Riley</t>
  </si>
  <si>
    <t>Patel</t>
  </si>
  <si>
    <t>Saileshkumar</t>
  </si>
  <si>
    <t>Paz</t>
  </si>
  <si>
    <t>Marco Aurelio</t>
  </si>
  <si>
    <t>Pearson</t>
  </si>
  <si>
    <t>Dale</t>
  </si>
  <si>
    <t>Petterson</t>
  </si>
  <si>
    <t>Danielle</t>
  </si>
  <si>
    <t>Pham</t>
  </si>
  <si>
    <t>Linh</t>
  </si>
  <si>
    <t>Rodriguez</t>
  </si>
  <si>
    <t>Andres</t>
  </si>
  <si>
    <t>Rosa</t>
  </si>
  <si>
    <t>Rosario</t>
  </si>
  <si>
    <t>Ariane</t>
  </si>
  <si>
    <t>Salah-Ud-Din</t>
  </si>
  <si>
    <t>Malik</t>
  </si>
  <si>
    <t>Stuckey</t>
  </si>
  <si>
    <t>Wesley</t>
  </si>
  <si>
    <t>Tandel</t>
  </si>
  <si>
    <t>Rucha</t>
  </si>
  <si>
    <t>True.</t>
  </si>
  <si>
    <t>Aleezee</t>
  </si>
  <si>
    <t>Vallejo</t>
  </si>
  <si>
    <t>Franki</t>
  </si>
  <si>
    <t>Vascimini</t>
  </si>
  <si>
    <t>Michael</t>
  </si>
  <si>
    <t>Watts</t>
  </si>
  <si>
    <t>Austin</t>
  </si>
  <si>
    <t>Williams</t>
  </si>
  <si>
    <t>Torrance</t>
  </si>
  <si>
    <t>Willingham</t>
  </si>
  <si>
    <t>Wojaczyk</t>
  </si>
  <si>
    <t>Christina</t>
  </si>
  <si>
    <t>Yazdani Sabouni</t>
  </si>
  <si>
    <t>Shayan</t>
  </si>
  <si>
    <t>Zions</t>
  </si>
  <si>
    <t>University of South Florida</t>
  </si>
  <si>
    <t>secretary</t>
  </si>
  <si>
    <t>Caitlin McHale</t>
  </si>
  <si>
    <t>cmchale1@mail.usf.edu</t>
  </si>
  <si>
    <t>Daniel Happel</t>
  </si>
  <si>
    <t>Gerson Monroy</t>
  </si>
  <si>
    <t>Vice President of Activities</t>
  </si>
  <si>
    <t>Franki Vallejo</t>
  </si>
  <si>
    <t>Jeremy Castello</t>
  </si>
  <si>
    <t>Adam Zions</t>
  </si>
  <si>
    <t>Shayan Yazdani</t>
  </si>
  <si>
    <t>asce.eng.usf.edu</t>
  </si>
  <si>
    <t>Facebook.com/ASCE.USF</t>
  </si>
  <si>
    <t>Ana Perez Martin</t>
  </si>
  <si>
    <t>Joseph Troescher</t>
  </si>
  <si>
    <t>Trang Luong</t>
  </si>
  <si>
    <t>Andres Rodriguez</t>
  </si>
  <si>
    <t>Dustin Clark</t>
  </si>
  <si>
    <t>Nils Corrales Tovar</t>
  </si>
  <si>
    <t>Chapter Meeting: RS&amp;H representitive, Mike Dixon, presents on various projects.</t>
  </si>
  <si>
    <t>2/21/14-2/22/14</t>
  </si>
  <si>
    <t>Chapter Meeting: Cemex representative, Brian Hinze, presents on pervious pavement.</t>
  </si>
  <si>
    <t>Chapter Meeting: Conference discussion.</t>
  </si>
  <si>
    <t>Chapter Meeting: Archer Western presentation.</t>
  </si>
  <si>
    <t>Spring Banquet</t>
  </si>
  <si>
    <t>Executive Board Meeting</t>
  </si>
  <si>
    <t>Riverfront Park Social</t>
  </si>
  <si>
    <t>Stampede of Service: The USF Chapter teamed up with other organizations and served the Tampa Bay community by volunteering at various sites for the day.</t>
  </si>
  <si>
    <t>Chapter Meeting: Discussed improvement methods for the chapter.</t>
  </si>
  <si>
    <t>Engineering Expo: The USF Chapter participated in this annual event along with other engineering societies. People of all ages came to view our 2013 Steel Bridge and Concrete Canoe.</t>
  </si>
  <si>
    <t xml:space="preserve">Bulls Go Green Event: The USF Chapter teamed up with the Student Environmental Association at this event to promote sustainability. </t>
  </si>
  <si>
    <t>College of Engineering 50th Anniversary Event: Funded by the College of Engineering, various organizations participated in this week of welcome BBQ. It was a great day to meet new faces, and recruit members.</t>
  </si>
  <si>
    <t>Skanska Tour: 24 members from our chapter were given the opportunity to tour the I-275 project.</t>
  </si>
  <si>
    <t>2014 Southeast Regional Conference</t>
  </si>
  <si>
    <t>Executive Board Meeting: First meeting with new executive board. Discuss plans for upcoming year.</t>
  </si>
  <si>
    <t>West Coast Branch Meeting: New executive board meets members of the WCB.</t>
  </si>
  <si>
    <t>_</t>
  </si>
  <si>
    <t>West Coast Branch Meeting: WCB asks student chapter for volunteers at various events, such as the Future Cities Competition.</t>
  </si>
  <si>
    <t>Executive Board Meeting-planning for the "Week of Welcome" events.</t>
  </si>
  <si>
    <t>Chapter Meeting: Sam Chiu, YMG President, presented on scholarship opportunities.</t>
  </si>
  <si>
    <t>Chapter Meeting: Guest speaker, Julio Aguilar, PhD, presented on netiquette.</t>
  </si>
  <si>
    <t>Chapter Meeting: Guest speakers from CEMEX and Titan America presented on pervious concrete.</t>
  </si>
  <si>
    <t>2015 Conference Planning Meeting: Read over conference rules and appointed captains for each team.</t>
  </si>
  <si>
    <t>Executive Board Meeting: discussed fundraising.</t>
  </si>
  <si>
    <t>Chapter Meeting: Guest speaker, Fred Dargahi, PhD, presents on seawall replacement.</t>
  </si>
  <si>
    <t xml:space="preserve">Executive Board Meeting: Reviewed and revised the constitution. </t>
  </si>
  <si>
    <t>Students attended WCB meetings regularly.</t>
  </si>
  <si>
    <t>April 2013-April 2014</t>
  </si>
  <si>
    <t>April 2014-April 2015</t>
  </si>
  <si>
    <t>Tampa Bay Steel Erecting Company Site Tour: Members were able to tour the facilities and learn more about steel.</t>
  </si>
  <si>
    <t>Happel</t>
  </si>
  <si>
    <t>Daniel</t>
  </si>
  <si>
    <t xml:space="preserve">Monroy </t>
  </si>
  <si>
    <t>Gerson</t>
  </si>
  <si>
    <t>Anna</t>
  </si>
  <si>
    <t>Troescher</t>
  </si>
  <si>
    <t>Luong</t>
  </si>
  <si>
    <t>Trang</t>
  </si>
  <si>
    <t>Carter</t>
  </si>
  <si>
    <t>Lynn</t>
  </si>
  <si>
    <t>Retana</t>
  </si>
  <si>
    <t>Victor</t>
  </si>
  <si>
    <t>Vella</t>
  </si>
  <si>
    <t>Gabrielle</t>
  </si>
  <si>
    <t>3/27/14-3/29/14</t>
  </si>
  <si>
    <t>Goal 1. Help give some real-life exposure to ASCE members</t>
  </si>
  <si>
    <t>Contact local site to begin planning.</t>
  </si>
  <si>
    <t>1 site visit a month; 4 sites a semester</t>
  </si>
  <si>
    <t>Goal 2. Provide leadership roles to more chapter members.</t>
  </si>
  <si>
    <t>Refer to previous contacts on dropbox database</t>
  </si>
  <si>
    <t>Check FDOT site for new projects</t>
  </si>
  <si>
    <t>50% success</t>
  </si>
  <si>
    <t>Review clendar of events</t>
  </si>
  <si>
    <t>Assure all weekends are kept busy for the chapter.</t>
  </si>
  <si>
    <t xml:space="preserve">Proper delegation of job roles, will help alleviate extra work from Board members. </t>
  </si>
  <si>
    <t>5 new positions</t>
  </si>
  <si>
    <t>4 new positions</t>
  </si>
  <si>
    <t>helps with management.</t>
  </si>
  <si>
    <t>Plan more recruit events</t>
  </si>
  <si>
    <t>Advertise all events</t>
  </si>
  <si>
    <t>1 new event a month</t>
  </si>
  <si>
    <t>20 new members a semester</t>
  </si>
  <si>
    <t>Goal 3. Chapter meeting / New member retention.</t>
  </si>
  <si>
    <t>Angel</t>
  </si>
  <si>
    <t>Davis</t>
  </si>
  <si>
    <t>Manaf</t>
  </si>
  <si>
    <t>Aubrey</t>
  </si>
  <si>
    <t>Tetyana</t>
  </si>
  <si>
    <t>Robert</t>
  </si>
  <si>
    <t>Sophie</t>
  </si>
  <si>
    <t>Brenfleck</t>
  </si>
  <si>
    <t>Tyler</t>
  </si>
  <si>
    <t>Brown</t>
  </si>
  <si>
    <t>Campbell</t>
  </si>
  <si>
    <t>Sean</t>
  </si>
  <si>
    <t>Alicea</t>
  </si>
  <si>
    <t>Alonso</t>
  </si>
  <si>
    <t>Alwaheeb</t>
  </si>
  <si>
    <t>Andrade</t>
  </si>
  <si>
    <t>Anisimova</t>
  </si>
  <si>
    <t>Aydin</t>
  </si>
  <si>
    <t>Boigris</t>
  </si>
  <si>
    <t>Chaves Zorro</t>
  </si>
  <si>
    <t>Leonardo</t>
  </si>
  <si>
    <t>Costello</t>
  </si>
  <si>
    <t>Kelly</t>
  </si>
  <si>
    <t>Daniels</t>
  </si>
  <si>
    <t>Joshua</t>
  </si>
  <si>
    <t>Diaz</t>
  </si>
  <si>
    <t>Patricia</t>
  </si>
  <si>
    <t>Dionisio</t>
  </si>
  <si>
    <t>Marke</t>
  </si>
  <si>
    <t>Easley</t>
  </si>
  <si>
    <t>Tim</t>
  </si>
  <si>
    <t>Feduccia</t>
  </si>
  <si>
    <t>Michelle</t>
  </si>
  <si>
    <t>Fisher</t>
  </si>
  <si>
    <t>Adrian</t>
  </si>
  <si>
    <t>Forsyth</t>
  </si>
  <si>
    <t>Dillon</t>
  </si>
  <si>
    <t>Gadhia</t>
  </si>
  <si>
    <t>Anku</t>
  </si>
  <si>
    <t>Gorivenko</t>
  </si>
  <si>
    <t>Kirill</t>
  </si>
  <si>
    <t>Hembree</t>
  </si>
  <si>
    <t>Henderson</t>
  </si>
  <si>
    <t>Nathan</t>
  </si>
  <si>
    <t>Hill</t>
  </si>
  <si>
    <t>Cory</t>
  </si>
  <si>
    <t>Jarrell</t>
  </si>
  <si>
    <t>Casey</t>
  </si>
  <si>
    <t>Jermaine</t>
  </si>
  <si>
    <t>Xiaodong</t>
  </si>
  <si>
    <t>Keirsey</t>
  </si>
  <si>
    <t>Kidd</t>
  </si>
  <si>
    <t>Klopsis</t>
  </si>
  <si>
    <t>Lu</t>
  </si>
  <si>
    <t>Maldonado</t>
  </si>
  <si>
    <t>Meagher</t>
  </si>
  <si>
    <t>Mendoza</t>
  </si>
  <si>
    <t>Brandon</t>
  </si>
  <si>
    <t>Morrison</t>
  </si>
  <si>
    <t>Erin</t>
  </si>
  <si>
    <t>Mosely</t>
  </si>
  <si>
    <t>Jeremiah</t>
  </si>
  <si>
    <t>Myers</t>
  </si>
  <si>
    <t>Kevin</t>
  </si>
  <si>
    <t>Newton</t>
  </si>
  <si>
    <t>Samuel</t>
  </si>
  <si>
    <t>Orellana</t>
  </si>
  <si>
    <t>Preece</t>
  </si>
  <si>
    <t>Edward</t>
  </si>
  <si>
    <t>Cristian</t>
  </si>
  <si>
    <t>Herman</t>
  </si>
  <si>
    <t>Kimberly</t>
  </si>
  <si>
    <t>Dominic</t>
  </si>
  <si>
    <t>Charles</t>
  </si>
  <si>
    <t>Jonathan</t>
  </si>
  <si>
    <t>Rubiano</t>
  </si>
  <si>
    <t>Rucker</t>
  </si>
  <si>
    <t>Sapp</t>
  </si>
  <si>
    <t>Searles</t>
  </si>
  <si>
    <t>Serra</t>
  </si>
  <si>
    <t>Shepherd</t>
  </si>
  <si>
    <t>Suleskey</t>
  </si>
  <si>
    <t>Tapp</t>
  </si>
  <si>
    <t>Thornton</t>
  </si>
  <si>
    <t>Tran</t>
  </si>
  <si>
    <t>Varrati</t>
  </si>
  <si>
    <t>Jovina</t>
  </si>
  <si>
    <t>Vawters</t>
  </si>
  <si>
    <t>Etienne</t>
  </si>
  <si>
    <t>Wald</t>
  </si>
  <si>
    <t>Ileana</t>
  </si>
  <si>
    <t>Waldron</t>
  </si>
  <si>
    <t>Jack</t>
  </si>
  <si>
    <t>ACI, ACE, FCPA</t>
  </si>
  <si>
    <t>---</t>
  </si>
  <si>
    <t>We hosted conference</t>
  </si>
  <si>
    <t>Goal 4. Increase member participation at all events</t>
  </si>
  <si>
    <t>Install Incentive Program</t>
  </si>
  <si>
    <t>Only a handful of the same members actively participating at all events</t>
  </si>
  <si>
    <t>New volunteers per event</t>
  </si>
  <si>
    <t>New members per event</t>
  </si>
  <si>
    <t>Site tours completed in Fall term</t>
  </si>
  <si>
    <t>Increased in number of new volunteers per events</t>
  </si>
  <si>
    <t>franki@mail.usf.edu</t>
  </si>
  <si>
    <t>813-532-7019</t>
  </si>
  <si>
    <t>jeremycastel@mail.usf.edu</t>
  </si>
  <si>
    <t>dustinclark@mail.usf.edu</t>
  </si>
  <si>
    <t>nilsdavidcor@mail.usf.edu</t>
  </si>
  <si>
    <t>Dr. Abla Zayed</t>
  </si>
  <si>
    <t>zayed@usf.edu</t>
  </si>
  <si>
    <t>732-216-8267</t>
  </si>
  <si>
    <t>813-974-5823</t>
  </si>
  <si>
    <t>Initial Balance 1/1/14</t>
  </si>
  <si>
    <t>P.E. Review</t>
  </si>
  <si>
    <t>Aramark Fundraising</t>
  </si>
  <si>
    <t xml:space="preserve">WCB/2014 Conference Fundraising </t>
  </si>
  <si>
    <t>SESC Registration</t>
  </si>
  <si>
    <t>SESC Mislabeled USF 2014 Checks</t>
  </si>
  <si>
    <t>Merchandise</t>
  </si>
  <si>
    <t>Bank Interest</t>
  </si>
  <si>
    <t>Spring Banquet Registration</t>
  </si>
  <si>
    <t>Sponsors</t>
  </si>
  <si>
    <t>Student Chapter Dues</t>
  </si>
  <si>
    <t>Steel Bridge</t>
  </si>
  <si>
    <t>Concrete Canoe</t>
  </si>
  <si>
    <t>T-Shirt Competition</t>
  </si>
  <si>
    <t>Visual Display</t>
  </si>
  <si>
    <t>SESC Check Redistribution</t>
  </si>
  <si>
    <t>WSCL Conference</t>
  </si>
  <si>
    <t>Meeting Food</t>
  </si>
  <si>
    <t>Bank Fees</t>
  </si>
  <si>
    <t>Office Supplies</t>
  </si>
  <si>
    <t xml:space="preserve">Spring Banquet </t>
  </si>
  <si>
    <t>No outstanding Balances</t>
  </si>
  <si>
    <t>All Receivables Have Been Accounted For</t>
  </si>
  <si>
    <t>Caitlin McHale, Chapter Secretary</t>
  </si>
  <si>
    <t>Franki Vallejo, Chapter President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</si>
</sst>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[$$-409]* #,##0.00_);_([$$-409]* \(#,##0.00\);_([$$-409]* &quot;-&quot;??_);_(@_)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indexed="64"/>
      </right>
      <top style="double">
        <color auto="1"/>
      </top>
      <bottom style="thin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15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6" fillId="0" borderId="0" xfId="0" applyFont="1"/>
    <xf numFmtId="0" fontId="4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/>
    <xf numFmtId="0" fontId="7" fillId="2" borderId="10" xfId="0" applyFont="1" applyFill="1" applyBorder="1" applyAlignment="1">
      <alignment horizontal="center" vertical="center"/>
    </xf>
    <xf numFmtId="0" fontId="6" fillId="0" borderId="1" xfId="0" applyFont="1" applyBorder="1"/>
    <xf numFmtId="0" fontId="4" fillId="2" borderId="10" xfId="0" applyFont="1" applyFill="1" applyBorder="1" applyAlignment="1">
      <alignment horizontal="center" vertical="center"/>
    </xf>
    <xf numFmtId="0" fontId="6" fillId="0" borderId="10" xfId="0" applyFont="1" applyBorder="1"/>
    <xf numFmtId="0" fontId="4" fillId="0" borderId="0" xfId="0" applyFont="1" applyFill="1"/>
    <xf numFmtId="0" fontId="8" fillId="0" borderId="0" xfId="0" applyFont="1"/>
    <xf numFmtId="0" fontId="6" fillId="0" borderId="0" xfId="0" applyFont="1" applyBorder="1"/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/>
    <xf numFmtId="0" fontId="4" fillId="0" borderId="0" xfId="0" applyFont="1" applyBorder="1" applyAlignment="1">
      <alignment horizontal="center"/>
    </xf>
    <xf numFmtId="0" fontId="9" fillId="0" borderId="0" xfId="0" applyFont="1"/>
    <xf numFmtId="0" fontId="7" fillId="0" borderId="10" xfId="0" quotePrefix="1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 applyBorder="1" applyAlignment="1">
      <alignment horizontal="left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indent="3"/>
    </xf>
    <xf numFmtId="0" fontId="4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0" fontId="6" fillId="0" borderId="11" xfId="0" applyFont="1" applyBorder="1"/>
    <xf numFmtId="0" fontId="4" fillId="3" borderId="18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horizontal="left"/>
    </xf>
    <xf numFmtId="14" fontId="4" fillId="0" borderId="24" xfId="0" applyNumberFormat="1" applyFont="1" applyBorder="1" applyAlignment="1">
      <alignment horizontal="left"/>
    </xf>
    <xf numFmtId="0" fontId="4" fillId="0" borderId="18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2" fontId="6" fillId="0" borderId="11" xfId="1" applyNumberFormat="1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2" borderId="0" xfId="0" applyFont="1" applyFill="1"/>
    <xf numFmtId="0" fontId="12" fillId="2" borderId="10" xfId="0" applyFont="1" applyFill="1" applyBorder="1"/>
    <xf numFmtId="0" fontId="12" fillId="2" borderId="18" xfId="0" applyFont="1" applyFill="1" applyBorder="1"/>
    <xf numFmtId="0" fontId="6" fillId="2" borderId="0" xfId="0" applyFont="1" applyFill="1"/>
    <xf numFmtId="0" fontId="4" fillId="0" borderId="11" xfId="0" applyFont="1" applyBorder="1" applyAlignment="1" applyProtection="1">
      <alignment horizontal="right" vertical="center"/>
    </xf>
    <xf numFmtId="164" fontId="4" fillId="0" borderId="11" xfId="1" applyNumberFormat="1" applyFont="1" applyBorder="1" applyAlignment="1" applyProtection="1">
      <alignment horizontal="right" vertical="center"/>
    </xf>
    <xf numFmtId="2" fontId="4" fillId="0" borderId="11" xfId="0" applyNumberFormat="1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right" vertical="center"/>
    </xf>
    <xf numFmtId="164" fontId="4" fillId="0" borderId="10" xfId="1" applyNumberFormat="1" applyFont="1" applyBorder="1" applyAlignment="1" applyProtection="1">
      <alignment horizontal="right" vertical="center"/>
    </xf>
    <xf numFmtId="2" fontId="4" fillId="0" borderId="10" xfId="0" applyNumberFormat="1" applyFont="1" applyBorder="1" applyAlignment="1" applyProtection="1">
      <alignment horizontal="right" vertical="center"/>
    </xf>
    <xf numFmtId="9" fontId="4" fillId="0" borderId="10" xfId="1" applyFont="1" applyBorder="1" applyAlignment="1" applyProtection="1">
      <alignment horizontal="right" vertical="center"/>
    </xf>
    <xf numFmtId="164" fontId="4" fillId="0" borderId="10" xfId="1" quotePrefix="1" applyNumberFormat="1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center" vertical="center"/>
    </xf>
    <xf numFmtId="2" fontId="6" fillId="0" borderId="10" xfId="0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right"/>
    </xf>
    <xf numFmtId="164" fontId="6" fillId="0" borderId="10" xfId="1" applyNumberFormat="1" applyFont="1" applyBorder="1" applyAlignment="1" applyProtection="1">
      <alignment horizontal="right"/>
    </xf>
    <xf numFmtId="0" fontId="6" fillId="0" borderId="18" xfId="0" applyFont="1" applyBorder="1" applyAlignment="1" applyProtection="1">
      <alignment horizontal="right"/>
    </xf>
    <xf numFmtId="164" fontId="6" fillId="0" borderId="18" xfId="1" applyNumberFormat="1" applyFont="1" applyBorder="1" applyAlignment="1" applyProtection="1">
      <alignment horizontal="right"/>
    </xf>
    <xf numFmtId="2" fontId="6" fillId="0" borderId="18" xfId="0" applyNumberFormat="1" applyFont="1" applyBorder="1" applyAlignment="1" applyProtection="1">
      <alignment horizontal="right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vertical="top"/>
    </xf>
    <xf numFmtId="0" fontId="2" fillId="0" borderId="10" xfId="0" applyFont="1" applyBorder="1"/>
    <xf numFmtId="0" fontId="0" fillId="0" borderId="10" xfId="0" applyBorder="1"/>
    <xf numFmtId="0" fontId="2" fillId="0" borderId="10" xfId="0" applyFont="1" applyFill="1" applyBorder="1" applyAlignment="1">
      <alignment wrapText="1"/>
    </xf>
    <xf numFmtId="0" fontId="4" fillId="0" borderId="0" xfId="0" applyFont="1" applyBorder="1" applyAlignment="1"/>
    <xf numFmtId="0" fontId="0" fillId="2" borderId="0" xfId="0" applyFill="1"/>
    <xf numFmtId="0" fontId="6" fillId="2" borderId="10" xfId="0" applyFont="1" applyFill="1" applyBorder="1"/>
    <xf numFmtId="0" fontId="0" fillId="2" borderId="10" xfId="0" applyFill="1" applyBorder="1"/>
    <xf numFmtId="0" fontId="2" fillId="0" borderId="10" xfId="0" applyFont="1" applyFill="1" applyBorder="1"/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24" xfId="0" applyBorder="1"/>
    <xf numFmtId="0" fontId="6" fillId="0" borderId="0" xfId="0" applyFont="1" applyFill="1"/>
    <xf numFmtId="0" fontId="9" fillId="0" borderId="0" xfId="0" applyFont="1" applyFill="1"/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6" fillId="0" borderId="29" xfId="0" applyFont="1" applyBorder="1" applyAlignment="1">
      <alignment vertical="top"/>
    </xf>
    <xf numFmtId="0" fontId="6" fillId="0" borderId="29" xfId="0" applyFont="1" applyBorder="1" applyAlignment="1">
      <alignment horizontal="left" vertical="top"/>
    </xf>
    <xf numFmtId="0" fontId="6" fillId="0" borderId="29" xfId="0" applyFont="1" applyFill="1" applyBorder="1"/>
    <xf numFmtId="0" fontId="6" fillId="0" borderId="29" xfId="0" applyFont="1" applyBorder="1" applyAlignment="1"/>
    <xf numFmtId="0" fontId="13" fillId="0" borderId="0" xfId="0" applyFont="1"/>
    <xf numFmtId="0" fontId="0" fillId="0" borderId="0" xfId="0" applyAlignment="1">
      <alignment horizontal="center"/>
    </xf>
    <xf numFmtId="0" fontId="0" fillId="3" borderId="29" xfId="0" applyFill="1" applyBorder="1"/>
    <xf numFmtId="165" fontId="0" fillId="0" borderId="11" xfId="0" applyNumberFormat="1" applyBorder="1"/>
    <xf numFmtId="165" fontId="0" fillId="0" borderId="0" xfId="0" applyNumberFormat="1"/>
    <xf numFmtId="165" fontId="0" fillId="0" borderId="10" xfId="0" applyNumberFormat="1" applyBorder="1"/>
    <xf numFmtId="165" fontId="0" fillId="0" borderId="30" xfId="0" applyNumberFormat="1" applyBorder="1"/>
    <xf numFmtId="165" fontId="0" fillId="3" borderId="29" xfId="0" applyNumberFormat="1" applyFill="1" applyBorder="1"/>
    <xf numFmtId="0" fontId="1" fillId="2" borderId="0" xfId="0" applyFont="1" applyFill="1"/>
    <xf numFmtId="0" fontId="1" fillId="0" borderId="10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Fill="1" applyBorder="1"/>
    <xf numFmtId="0" fontId="14" fillId="0" borderId="10" xfId="0" applyFont="1" applyFill="1" applyBorder="1"/>
    <xf numFmtId="0" fontId="0" fillId="0" borderId="10" xfId="0" applyFont="1" applyFill="1" applyBorder="1"/>
    <xf numFmtId="0" fontId="1" fillId="0" borderId="10" xfId="0" applyFont="1" applyBorder="1"/>
    <xf numFmtId="0" fontId="1" fillId="2" borderId="10" xfId="0" applyFont="1" applyFill="1" applyBorder="1"/>
    <xf numFmtId="0" fontId="16" fillId="2" borderId="10" xfId="2" applyFill="1" applyBorder="1"/>
    <xf numFmtId="0" fontId="1" fillId="0" borderId="10" xfId="0" applyFont="1" applyFill="1" applyBorder="1"/>
    <xf numFmtId="1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0" fillId="0" borderId="10" xfId="0" quotePrefix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/>
    <xf numFmtId="14" fontId="6" fillId="0" borderId="0" xfId="0" applyNumberFormat="1" applyFont="1"/>
    <xf numFmtId="0" fontId="0" fillId="0" borderId="3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6" fillId="0" borderId="30" xfId="0" applyFont="1" applyBorder="1" applyAlignment="1">
      <alignment horizontal="left" vertical="top"/>
    </xf>
    <xf numFmtId="0" fontId="6" fillId="0" borderId="31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0" fillId="0" borderId="20" xfId="0" quotePrefix="1" applyBorder="1" applyAlignment="1">
      <alignment horizontal="center" vertical="center" wrapText="1"/>
    </xf>
    <xf numFmtId="0" fontId="0" fillId="0" borderId="35" xfId="0" quotePrefix="1" applyBorder="1" applyAlignment="1">
      <alignment horizontal="center" vertical="center" wrapText="1"/>
    </xf>
    <xf numFmtId="0" fontId="0" fillId="0" borderId="23" xfId="0" quotePrefix="1" applyBorder="1" applyAlignment="1">
      <alignment horizontal="center" vertical="center" wrapText="1"/>
    </xf>
    <xf numFmtId="0" fontId="0" fillId="3" borderId="30" xfId="0" applyFill="1" applyBorder="1" applyAlignment="1">
      <alignment horizontal="center" wrapText="1"/>
    </xf>
    <xf numFmtId="0" fontId="0" fillId="3" borderId="31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0" fillId="3" borderId="33" xfId="0" applyFill="1" applyBorder="1" applyAlignment="1">
      <alignment horizontal="center" wrapText="1"/>
    </xf>
    <xf numFmtId="0" fontId="0" fillId="3" borderId="32" xfId="0" applyFill="1" applyBorder="1" applyAlignment="1">
      <alignment horizontal="center" wrapText="1"/>
    </xf>
    <xf numFmtId="0" fontId="0" fillId="3" borderId="34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24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30" xfId="0" applyFill="1" applyBorder="1" applyAlignment="1">
      <alignment horizontal="center" vertical="center" textRotation="90" wrapText="1"/>
    </xf>
    <xf numFmtId="0" fontId="0" fillId="3" borderId="11" xfId="0" applyFill="1" applyBorder="1" applyAlignment="1">
      <alignment horizontal="center" vertical="center" textRotation="90" wrapText="1"/>
    </xf>
    <xf numFmtId="0" fontId="0" fillId="3" borderId="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2" fontId="4" fillId="0" borderId="10" xfId="0" applyNumberFormat="1" applyFont="1" applyBorder="1" applyAlignment="1" applyProtection="1">
      <alignment horizontal="right" vertical="center"/>
    </xf>
    <xf numFmtId="2" fontId="4" fillId="0" borderId="18" xfId="0" applyNumberFormat="1" applyFont="1" applyBorder="1" applyAlignment="1" applyProtection="1">
      <alignment horizontal="right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2" fontId="4" fillId="0" borderId="11" xfId="0" applyNumberFormat="1" applyFont="1" applyBorder="1" applyAlignment="1" applyProtection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4" fillId="0" borderId="18" xfId="0" applyFont="1" applyBorder="1" applyAlignment="1" applyProtection="1">
      <alignment horizontal="center" vertical="center"/>
    </xf>
    <xf numFmtId="0" fontId="0" fillId="0" borderId="33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 wrapText="1"/>
    </xf>
    <xf numFmtId="0" fontId="0" fillId="3" borderId="29" xfId="0" applyFill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ranki@mail.usf.edu" TargetMode="External"/><Relationship Id="rId7" Type="http://schemas.openxmlformats.org/officeDocument/2006/relationships/hyperlink" Target="mailto:zayed@usf.edu" TargetMode="External"/><Relationship Id="rId2" Type="http://schemas.openxmlformats.org/officeDocument/2006/relationships/hyperlink" Target="mailto:franki@mail.usf.edu" TargetMode="External"/><Relationship Id="rId1" Type="http://schemas.openxmlformats.org/officeDocument/2006/relationships/hyperlink" Target="mailto:cmchale1@mail.usf.edu" TargetMode="External"/><Relationship Id="rId6" Type="http://schemas.openxmlformats.org/officeDocument/2006/relationships/hyperlink" Target="mailto:nilsdavidcor@mail.usf.edu" TargetMode="External"/><Relationship Id="rId5" Type="http://schemas.openxmlformats.org/officeDocument/2006/relationships/hyperlink" Target="mailto:dustinclark@mail.usf.edu" TargetMode="External"/><Relationship Id="rId4" Type="http://schemas.openxmlformats.org/officeDocument/2006/relationships/hyperlink" Target="mailto:jeremycastel@mail.usf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="125" zoomScaleNormal="125" zoomScalePageLayoutView="125" workbookViewId="0">
      <selection activeCell="F21" sqref="F21"/>
    </sheetView>
  </sheetViews>
  <sheetFormatPr defaultColWidth="8.85546875" defaultRowHeight="15" x14ac:dyDescent="0.25"/>
  <cols>
    <col min="1" max="1" width="28.28515625" customWidth="1"/>
    <col min="2" max="2" width="20.140625" customWidth="1"/>
    <col min="3" max="3" width="31.42578125" customWidth="1"/>
    <col min="4" max="4" width="29.85546875" customWidth="1"/>
    <col min="5" max="5" width="21.7109375" customWidth="1"/>
    <col min="6" max="6" width="16.42578125" customWidth="1"/>
  </cols>
  <sheetData>
    <row r="1" spans="1:8" ht="31.5" customHeight="1" x14ac:dyDescent="0.25">
      <c r="A1" s="159" t="str">
        <f>B6</f>
        <v>University of South Florida</v>
      </c>
      <c r="B1" s="159"/>
      <c r="C1" s="159"/>
      <c r="D1" s="159"/>
      <c r="E1" s="159"/>
      <c r="F1" s="159"/>
      <c r="G1" s="74"/>
      <c r="H1" s="74"/>
    </row>
    <row r="2" spans="1:8" ht="15" customHeight="1" x14ac:dyDescent="0.25">
      <c r="A2" s="160" t="str">
        <f>B5</f>
        <v>American Society of Civil Engineers Student Chapter</v>
      </c>
      <c r="B2" s="160"/>
      <c r="C2" s="160"/>
      <c r="D2" s="160"/>
      <c r="E2" s="160"/>
      <c r="F2" s="160"/>
      <c r="G2" s="75"/>
      <c r="H2" s="75"/>
    </row>
    <row r="3" spans="1:8" ht="15" customHeight="1" x14ac:dyDescent="0.25">
      <c r="A3" s="25" t="s">
        <v>131</v>
      </c>
      <c r="B3" s="53"/>
      <c r="C3" s="53"/>
      <c r="D3" s="53"/>
      <c r="E3" s="53"/>
      <c r="F3" s="53"/>
      <c r="G3" s="75"/>
      <c r="H3" s="75"/>
    </row>
    <row r="4" spans="1:8" x14ac:dyDescent="0.25">
      <c r="B4" s="58" t="s">
        <v>109</v>
      </c>
      <c r="C4" s="81"/>
    </row>
    <row r="5" spans="1:8" x14ac:dyDescent="0.25">
      <c r="A5" s="78" t="s">
        <v>195</v>
      </c>
      <c r="B5" s="161" t="s">
        <v>48</v>
      </c>
      <c r="C5" s="162"/>
    </row>
    <row r="6" spans="1:8" x14ac:dyDescent="0.25">
      <c r="A6" s="16" t="s">
        <v>112</v>
      </c>
      <c r="B6" s="161" t="s">
        <v>310</v>
      </c>
      <c r="C6" s="162"/>
      <c r="D6" s="101" t="s">
        <v>192</v>
      </c>
    </row>
    <row r="7" spans="1:8" ht="30" customHeight="1" x14ac:dyDescent="0.25">
      <c r="A7" s="76" t="s">
        <v>113</v>
      </c>
      <c r="B7" s="163"/>
      <c r="C7" s="163"/>
    </row>
    <row r="8" spans="1:8" ht="15" customHeight="1" x14ac:dyDescent="0.25">
      <c r="A8" s="97"/>
      <c r="B8" s="98"/>
      <c r="C8" s="98"/>
    </row>
    <row r="9" spans="1:8" x14ac:dyDescent="0.25">
      <c r="A9" s="164" t="s">
        <v>130</v>
      </c>
      <c r="B9" s="16" t="s">
        <v>114</v>
      </c>
      <c r="C9" s="118" t="s">
        <v>496</v>
      </c>
    </row>
    <row r="10" spans="1:8" x14ac:dyDescent="0.25">
      <c r="A10" s="156"/>
      <c r="B10" s="16" t="s">
        <v>115</v>
      </c>
      <c r="C10" s="118" t="s">
        <v>498</v>
      </c>
    </row>
    <row r="11" spans="1:8" x14ac:dyDescent="0.25">
      <c r="A11" s="156"/>
      <c r="B11" s="16" t="s">
        <v>116</v>
      </c>
      <c r="C11" s="118" t="s">
        <v>499</v>
      </c>
    </row>
    <row r="12" spans="1:8" x14ac:dyDescent="0.25">
      <c r="A12" s="157"/>
      <c r="B12" s="16" t="s">
        <v>117</v>
      </c>
      <c r="C12" s="118" t="s">
        <v>500</v>
      </c>
    </row>
    <row r="13" spans="1:8" x14ac:dyDescent="0.25">
      <c r="A13" s="155" t="s">
        <v>118</v>
      </c>
      <c r="B13" s="16" t="s">
        <v>119</v>
      </c>
      <c r="C13" s="117" t="s">
        <v>321</v>
      </c>
    </row>
    <row r="14" spans="1:8" x14ac:dyDescent="0.25">
      <c r="A14" s="156"/>
      <c r="B14" s="16" t="s">
        <v>120</v>
      </c>
      <c r="C14" s="117" t="s">
        <v>322</v>
      </c>
    </row>
    <row r="15" spans="1:8" x14ac:dyDescent="0.25">
      <c r="A15" s="156"/>
      <c r="B15" s="16" t="s">
        <v>117</v>
      </c>
      <c r="C15" s="82"/>
    </row>
    <row r="16" spans="1:8" x14ac:dyDescent="0.25">
      <c r="A16" s="157"/>
      <c r="B16" s="16" t="s">
        <v>116</v>
      </c>
      <c r="C16" s="82"/>
    </row>
    <row r="18" spans="1:6" ht="39" x14ac:dyDescent="0.25">
      <c r="A18" s="16"/>
      <c r="B18" s="16"/>
      <c r="C18" s="77" t="s">
        <v>126</v>
      </c>
      <c r="D18" s="78" t="s">
        <v>127</v>
      </c>
      <c r="E18" s="78" t="s">
        <v>128</v>
      </c>
      <c r="F18" s="79" t="s">
        <v>129</v>
      </c>
    </row>
    <row r="19" spans="1:6" x14ac:dyDescent="0.25">
      <c r="A19" s="155" t="s">
        <v>121</v>
      </c>
      <c r="B19" s="16" t="s">
        <v>122</v>
      </c>
      <c r="C19" s="117" t="s">
        <v>317</v>
      </c>
      <c r="D19" s="118" t="s">
        <v>496</v>
      </c>
      <c r="E19" s="83" t="s">
        <v>497</v>
      </c>
      <c r="F19" s="83">
        <v>9499545</v>
      </c>
    </row>
    <row r="20" spans="1:6" x14ac:dyDescent="0.25">
      <c r="A20" s="157"/>
      <c r="B20" s="116" t="s">
        <v>311</v>
      </c>
      <c r="C20" s="117" t="s">
        <v>312</v>
      </c>
      <c r="D20" s="118" t="s">
        <v>313</v>
      </c>
      <c r="E20" s="83" t="s">
        <v>503</v>
      </c>
      <c r="F20" s="83">
        <v>9817586</v>
      </c>
    </row>
    <row r="21" spans="1:6" x14ac:dyDescent="0.25">
      <c r="A21" s="158" t="s">
        <v>196</v>
      </c>
      <c r="B21" s="16" t="s">
        <v>123</v>
      </c>
      <c r="C21" s="117" t="s">
        <v>501</v>
      </c>
      <c r="D21" s="118" t="s">
        <v>502</v>
      </c>
      <c r="E21" s="83" t="s">
        <v>504</v>
      </c>
      <c r="F21" s="83">
        <v>9126517</v>
      </c>
    </row>
    <row r="22" spans="1:6" x14ac:dyDescent="0.25">
      <c r="A22" s="156"/>
      <c r="B22" s="16" t="s">
        <v>124</v>
      </c>
      <c r="C22" s="82"/>
      <c r="D22" s="83"/>
      <c r="E22" s="83"/>
      <c r="F22" s="83"/>
    </row>
    <row r="23" spans="1:6" x14ac:dyDescent="0.25">
      <c r="A23" s="157"/>
      <c r="B23" s="16" t="s">
        <v>125</v>
      </c>
      <c r="C23" s="82"/>
      <c r="D23" s="83"/>
      <c r="E23" s="83"/>
      <c r="F23" s="83"/>
    </row>
    <row r="25" spans="1:6" ht="15" customHeight="1" x14ac:dyDescent="0.25">
      <c r="A25" s="152" t="s">
        <v>139</v>
      </c>
      <c r="B25" s="84" t="s">
        <v>132</v>
      </c>
      <c r="C25" s="83" t="s">
        <v>357</v>
      </c>
    </row>
    <row r="26" spans="1:6" x14ac:dyDescent="0.25">
      <c r="A26" s="153"/>
      <c r="B26" s="84" t="s">
        <v>133</v>
      </c>
      <c r="C26" s="83" t="s">
        <v>314</v>
      </c>
    </row>
    <row r="27" spans="1:6" x14ac:dyDescent="0.25">
      <c r="A27" s="153"/>
      <c r="B27" s="84" t="s">
        <v>134</v>
      </c>
      <c r="C27" s="83" t="s">
        <v>315</v>
      </c>
    </row>
    <row r="28" spans="1:6" x14ac:dyDescent="0.25">
      <c r="A28" s="153"/>
      <c r="B28" s="84" t="s">
        <v>135</v>
      </c>
      <c r="C28" s="83" t="s">
        <v>323</v>
      </c>
    </row>
    <row r="29" spans="1:6" x14ac:dyDescent="0.25">
      <c r="A29" s="153"/>
      <c r="B29" s="84" t="s">
        <v>136</v>
      </c>
      <c r="C29" s="83" t="s">
        <v>324</v>
      </c>
    </row>
    <row r="30" spans="1:6" x14ac:dyDescent="0.25">
      <c r="A30" s="153"/>
      <c r="B30" s="119" t="s">
        <v>316</v>
      </c>
      <c r="C30" s="83" t="s">
        <v>325</v>
      </c>
    </row>
    <row r="31" spans="1:6" x14ac:dyDescent="0.25">
      <c r="A31" s="153"/>
      <c r="B31" s="84" t="s">
        <v>137</v>
      </c>
      <c r="C31" s="83" t="s">
        <v>317</v>
      </c>
    </row>
    <row r="32" spans="1:6" x14ac:dyDescent="0.25">
      <c r="A32" s="153"/>
      <c r="B32" s="84" t="s">
        <v>138</v>
      </c>
      <c r="C32" s="83" t="s">
        <v>326</v>
      </c>
    </row>
    <row r="33" spans="1:3" x14ac:dyDescent="0.25">
      <c r="A33" s="153"/>
      <c r="B33" s="84"/>
      <c r="C33" s="83"/>
    </row>
    <row r="34" spans="1:3" x14ac:dyDescent="0.25">
      <c r="A34" s="153"/>
      <c r="B34" s="84"/>
      <c r="C34" s="83"/>
    </row>
    <row r="35" spans="1:3" x14ac:dyDescent="0.25">
      <c r="A35" s="153"/>
      <c r="B35" s="100"/>
      <c r="C35" s="99"/>
    </row>
    <row r="36" spans="1:3" x14ac:dyDescent="0.25">
      <c r="A36" s="153"/>
      <c r="B36" s="84" t="s">
        <v>132</v>
      </c>
      <c r="C36" s="83" t="s">
        <v>358</v>
      </c>
    </row>
    <row r="37" spans="1:3" x14ac:dyDescent="0.25">
      <c r="A37" s="153"/>
      <c r="B37" s="84" t="s">
        <v>133</v>
      </c>
      <c r="C37" s="83" t="s">
        <v>317</v>
      </c>
    </row>
    <row r="38" spans="1:3" x14ac:dyDescent="0.25">
      <c r="A38" s="153"/>
      <c r="B38" s="84" t="s">
        <v>134</v>
      </c>
      <c r="C38" s="83" t="s">
        <v>318</v>
      </c>
    </row>
    <row r="39" spans="1:3" x14ac:dyDescent="0.25">
      <c r="A39" s="153"/>
      <c r="B39" s="84" t="s">
        <v>135</v>
      </c>
      <c r="C39" s="83" t="s">
        <v>312</v>
      </c>
    </row>
    <row r="40" spans="1:3" x14ac:dyDescent="0.25">
      <c r="A40" s="153"/>
      <c r="B40" s="84" t="s">
        <v>136</v>
      </c>
      <c r="C40" s="83" t="s">
        <v>319</v>
      </c>
    </row>
    <row r="41" spans="1:3" x14ac:dyDescent="0.25">
      <c r="A41" s="153"/>
      <c r="B41" s="119" t="s">
        <v>316</v>
      </c>
      <c r="C41" s="83" t="s">
        <v>320</v>
      </c>
    </row>
    <row r="42" spans="1:3" x14ac:dyDescent="0.25">
      <c r="A42" s="153"/>
      <c r="B42" s="84" t="s">
        <v>137</v>
      </c>
      <c r="C42" s="83" t="s">
        <v>327</v>
      </c>
    </row>
    <row r="43" spans="1:3" x14ac:dyDescent="0.25">
      <c r="A43" s="153"/>
      <c r="B43" s="84" t="s">
        <v>138</v>
      </c>
      <c r="C43" s="83" t="s">
        <v>328</v>
      </c>
    </row>
    <row r="44" spans="1:3" x14ac:dyDescent="0.25">
      <c r="A44" s="153"/>
      <c r="B44" s="78"/>
      <c r="C44" s="83"/>
    </row>
    <row r="45" spans="1:3" x14ac:dyDescent="0.25">
      <c r="A45" s="154"/>
      <c r="B45" s="78"/>
      <c r="C45" s="83"/>
    </row>
  </sheetData>
  <mergeCells count="10">
    <mergeCell ref="A25:A45"/>
    <mergeCell ref="A13:A16"/>
    <mergeCell ref="A19:A20"/>
    <mergeCell ref="A21:A23"/>
    <mergeCell ref="A1:F1"/>
    <mergeCell ref="A2:F2"/>
    <mergeCell ref="B6:C6"/>
    <mergeCell ref="B7:C7"/>
    <mergeCell ref="A9:A12"/>
    <mergeCell ref="B5:C5"/>
  </mergeCells>
  <hyperlinks>
    <hyperlink ref="D20" r:id="rId1"/>
    <hyperlink ref="D19" r:id="rId2"/>
    <hyperlink ref="C9" r:id="rId3"/>
    <hyperlink ref="C10" r:id="rId4"/>
    <hyperlink ref="C11" r:id="rId5"/>
    <hyperlink ref="C12" r:id="rId6"/>
    <hyperlink ref="D21" r:id="rId7"/>
  </hyperlinks>
  <pageMargins left="0.7" right="0.7" top="0.75" bottom="0.75" header="0.3" footer="0.3"/>
  <pageSetup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6" sqref="A16"/>
    </sheetView>
  </sheetViews>
  <sheetFormatPr defaultColWidth="8.85546875" defaultRowHeight="15" x14ac:dyDescent="0.25"/>
  <cols>
    <col min="1" max="1" width="60.7109375" customWidth="1"/>
    <col min="2" max="2" width="13.7109375" customWidth="1"/>
    <col min="3" max="3" width="12.140625" customWidth="1"/>
    <col min="4" max="4" width="13.7109375" customWidth="1"/>
    <col min="5" max="5" width="10.7109375" customWidth="1"/>
    <col min="6" max="6" width="13.7109375" customWidth="1"/>
    <col min="7" max="7" width="11.7109375" customWidth="1"/>
    <col min="8" max="8" width="10.7109375" customWidth="1"/>
  </cols>
  <sheetData>
    <row r="1" spans="1:8" x14ac:dyDescent="0.25">
      <c r="A1" s="159" t="str">
        <f>contact!B6</f>
        <v>University of South Florida</v>
      </c>
      <c r="B1" s="159"/>
      <c r="C1" s="159"/>
      <c r="D1" s="159"/>
      <c r="E1" s="159"/>
      <c r="F1" s="159"/>
      <c r="G1" s="159"/>
      <c r="H1" s="159"/>
    </row>
    <row r="2" spans="1:8" x14ac:dyDescent="0.25">
      <c r="A2" s="165"/>
      <c r="B2" s="165"/>
      <c r="C2" s="165"/>
      <c r="D2" s="165"/>
      <c r="E2" s="165"/>
      <c r="F2" s="165"/>
      <c r="G2" s="165"/>
      <c r="H2" s="165"/>
    </row>
    <row r="3" spans="1:8" x14ac:dyDescent="0.25">
      <c r="A3" s="160" t="s">
        <v>48</v>
      </c>
      <c r="B3" s="166"/>
      <c r="C3" s="166"/>
      <c r="D3" s="166"/>
      <c r="E3" s="166"/>
      <c r="F3" s="166"/>
      <c r="G3" s="166"/>
      <c r="H3" s="166"/>
    </row>
    <row r="4" spans="1:8" x14ac:dyDescent="0.25">
      <c r="A4" s="22"/>
      <c r="B4" s="10"/>
      <c r="C4" s="10"/>
      <c r="D4" s="10"/>
      <c r="E4" s="10"/>
      <c r="F4" s="10"/>
      <c r="G4" s="10"/>
      <c r="H4" s="10"/>
    </row>
    <row r="5" spans="1:8" ht="15.75" thickBot="1" x14ac:dyDescent="0.3">
      <c r="A5" s="26" t="s">
        <v>85</v>
      </c>
      <c r="B5" s="172" t="s">
        <v>77</v>
      </c>
      <c r="C5" s="172"/>
      <c r="D5" s="172"/>
      <c r="E5" s="172"/>
      <c r="F5" s="172"/>
      <c r="G5" s="172"/>
      <c r="H5" s="172"/>
    </row>
    <row r="6" spans="1:8" ht="15" customHeight="1" x14ac:dyDescent="0.25">
      <c r="A6" s="4"/>
      <c r="B6" s="167" t="s">
        <v>80</v>
      </c>
      <c r="C6" s="168"/>
      <c r="D6" s="169" t="s">
        <v>78</v>
      </c>
      <c r="E6" s="170"/>
      <c r="F6" s="171" t="s">
        <v>79</v>
      </c>
      <c r="G6" s="167"/>
      <c r="H6" s="167"/>
    </row>
    <row r="7" spans="1:8" ht="15" customHeight="1" thickBot="1" x14ac:dyDescent="0.3">
      <c r="A7" s="4"/>
      <c r="B7" s="27" t="s">
        <v>83</v>
      </c>
      <c r="C7" s="28" t="s">
        <v>76</v>
      </c>
      <c r="D7" s="29" t="s">
        <v>83</v>
      </c>
      <c r="E7" s="30" t="s">
        <v>76</v>
      </c>
      <c r="F7" s="31" t="s">
        <v>83</v>
      </c>
      <c r="G7" s="32" t="s">
        <v>76</v>
      </c>
      <c r="H7" s="32" t="s">
        <v>84</v>
      </c>
    </row>
    <row r="8" spans="1:8" ht="64.5" thickTop="1" x14ac:dyDescent="0.25">
      <c r="A8" s="110" t="s">
        <v>375</v>
      </c>
      <c r="B8" s="122" t="s">
        <v>376</v>
      </c>
      <c r="C8" s="123" t="s">
        <v>379</v>
      </c>
      <c r="D8" s="124" t="s">
        <v>380</v>
      </c>
      <c r="E8" s="147" t="s">
        <v>377</v>
      </c>
      <c r="F8" s="125" t="s">
        <v>494</v>
      </c>
      <c r="G8" s="126">
        <v>2</v>
      </c>
      <c r="H8" s="122" t="s">
        <v>381</v>
      </c>
    </row>
    <row r="9" spans="1:8" ht="89.25" x14ac:dyDescent="0.25">
      <c r="A9" s="110" t="s">
        <v>378</v>
      </c>
      <c r="B9" s="127" t="s">
        <v>382</v>
      </c>
      <c r="C9" s="128" t="s">
        <v>383</v>
      </c>
      <c r="D9" s="129" t="s">
        <v>384</v>
      </c>
      <c r="E9" s="130" t="s">
        <v>386</v>
      </c>
      <c r="F9" s="131" t="s">
        <v>385</v>
      </c>
      <c r="G9" s="127" t="s">
        <v>387</v>
      </c>
      <c r="H9" s="132">
        <v>1.25</v>
      </c>
    </row>
    <row r="10" spans="1:8" ht="38.25" x14ac:dyDescent="0.25">
      <c r="A10" s="110" t="s">
        <v>392</v>
      </c>
      <c r="B10" s="127" t="s">
        <v>388</v>
      </c>
      <c r="C10" s="128" t="s">
        <v>389</v>
      </c>
      <c r="D10" s="129" t="s">
        <v>493</v>
      </c>
      <c r="E10" s="130">
        <v>5</v>
      </c>
      <c r="F10" s="131" t="s">
        <v>390</v>
      </c>
      <c r="G10" s="127" t="s">
        <v>391</v>
      </c>
      <c r="H10" s="132">
        <v>0.66</v>
      </c>
    </row>
    <row r="11" spans="1:8" ht="89.25" x14ac:dyDescent="0.25">
      <c r="A11" s="110" t="s">
        <v>489</v>
      </c>
      <c r="B11" s="142" t="s">
        <v>490</v>
      </c>
      <c r="C11" s="145" t="s">
        <v>491</v>
      </c>
      <c r="D11" s="146" t="s">
        <v>492</v>
      </c>
      <c r="E11" s="143">
        <v>3</v>
      </c>
      <c r="F11" s="148" t="s">
        <v>495</v>
      </c>
      <c r="G11" s="144">
        <v>10</v>
      </c>
      <c r="H11" s="149">
        <v>3.33</v>
      </c>
    </row>
    <row r="12" spans="1:8" ht="30" customHeight="1" x14ac:dyDescent="0.25">
      <c r="A12" s="33" t="s">
        <v>81</v>
      </c>
      <c r="B12" s="135"/>
      <c r="C12" s="136"/>
      <c r="D12" s="137"/>
      <c r="E12" s="138"/>
      <c r="F12" s="139"/>
      <c r="G12" s="135"/>
      <c r="H12" s="135"/>
    </row>
    <row r="13" spans="1:8" ht="30" customHeight="1" x14ac:dyDescent="0.25">
      <c r="A13" s="33" t="s">
        <v>82</v>
      </c>
      <c r="B13" s="135"/>
      <c r="C13" s="136"/>
      <c r="D13" s="137"/>
      <c r="E13" s="138"/>
      <c r="F13" s="139"/>
      <c r="G13" s="135"/>
      <c r="H13" s="135"/>
    </row>
    <row r="14" spans="1:8" x14ac:dyDescent="0.25">
      <c r="A14" s="34"/>
      <c r="B14" s="34"/>
      <c r="C14" s="34"/>
      <c r="D14" s="34"/>
      <c r="E14" s="4"/>
      <c r="F14" s="4"/>
      <c r="G14" s="4"/>
      <c r="H14" s="4"/>
    </row>
    <row r="15" spans="1:8" x14ac:dyDescent="0.25">
      <c r="A15" s="4"/>
      <c r="B15" s="4"/>
      <c r="C15" s="4"/>
      <c r="D15" s="4"/>
      <c r="E15" s="4"/>
      <c r="F15" s="4"/>
      <c r="G15" s="4"/>
      <c r="H15" s="4"/>
    </row>
    <row r="16" spans="1:8" x14ac:dyDescent="0.25">
      <c r="A16" s="4"/>
      <c r="B16" s="4"/>
      <c r="C16" s="4"/>
      <c r="D16" s="4"/>
      <c r="E16" s="4"/>
      <c r="F16" s="4"/>
      <c r="G16" s="4"/>
      <c r="H16" s="4"/>
    </row>
    <row r="17" spans="1:8" x14ac:dyDescent="0.25">
      <c r="A17" s="4"/>
      <c r="B17" s="4"/>
      <c r="C17" s="4"/>
      <c r="D17" s="4"/>
      <c r="E17" s="4"/>
      <c r="F17" s="4"/>
      <c r="G17" s="4"/>
      <c r="H17" s="4"/>
    </row>
    <row r="18" spans="1:8" x14ac:dyDescent="0.25">
      <c r="A18" s="4"/>
      <c r="B18" s="4"/>
      <c r="C18" s="4"/>
      <c r="D18" s="4"/>
      <c r="E18" s="4"/>
      <c r="F18" s="4"/>
      <c r="G18" s="4"/>
      <c r="H18" s="4"/>
    </row>
    <row r="19" spans="1:8" x14ac:dyDescent="0.25">
      <c r="A19" s="23"/>
      <c r="B19" s="23"/>
      <c r="C19" s="23"/>
      <c r="D19" s="23"/>
      <c r="E19" s="23"/>
      <c r="F19" s="23"/>
      <c r="G19" s="23"/>
      <c r="H19" s="23"/>
    </row>
    <row r="20" spans="1:8" x14ac:dyDescent="0.25">
      <c r="A20" s="23"/>
      <c r="B20" s="23"/>
      <c r="C20" s="23"/>
      <c r="D20" s="23"/>
      <c r="E20" s="23"/>
      <c r="F20" s="23"/>
      <c r="G20" s="23"/>
      <c r="H20" s="23"/>
    </row>
    <row r="21" spans="1:8" x14ac:dyDescent="0.25">
      <c r="A21" s="23"/>
      <c r="B21" s="23"/>
      <c r="C21" s="23"/>
      <c r="D21" s="23"/>
      <c r="E21" s="23"/>
      <c r="F21" s="23"/>
      <c r="G21" s="23"/>
      <c r="H21" s="23"/>
    </row>
    <row r="22" spans="1:8" x14ac:dyDescent="0.25">
      <c r="A22" s="23"/>
      <c r="B22" s="23"/>
      <c r="C22" s="23"/>
      <c r="D22" s="23"/>
      <c r="E22" s="23"/>
      <c r="F22" s="23"/>
      <c r="G22" s="23"/>
      <c r="H22" s="23"/>
    </row>
    <row r="23" spans="1:8" x14ac:dyDescent="0.25">
      <c r="A23" s="23"/>
      <c r="B23" s="23"/>
      <c r="C23" s="23"/>
      <c r="D23" s="23"/>
      <c r="E23" s="23"/>
      <c r="F23" s="23"/>
      <c r="G23" s="23"/>
      <c r="H23" s="23"/>
    </row>
    <row r="24" spans="1:8" x14ac:dyDescent="0.25">
      <c r="A24" s="23"/>
      <c r="B24" s="23"/>
      <c r="C24" s="23"/>
      <c r="D24" s="23"/>
      <c r="E24" s="23"/>
      <c r="F24" s="23"/>
      <c r="G24" s="23"/>
      <c r="H24" s="23"/>
    </row>
    <row r="25" spans="1:8" x14ac:dyDescent="0.25">
      <c r="A25" s="23"/>
      <c r="B25" s="23"/>
      <c r="C25" s="23"/>
      <c r="D25" s="23"/>
      <c r="E25" s="23"/>
      <c r="F25" s="23"/>
      <c r="G25" s="23"/>
      <c r="H25" s="23"/>
    </row>
    <row r="26" spans="1:8" x14ac:dyDescent="0.25">
      <c r="A26" s="23"/>
      <c r="B26" s="23"/>
      <c r="C26" s="23"/>
      <c r="D26" s="23"/>
      <c r="E26" s="23"/>
      <c r="F26" s="23"/>
      <c r="G26" s="23"/>
      <c r="H26" s="23"/>
    </row>
  </sheetData>
  <mergeCells count="6">
    <mergeCell ref="A1:H2"/>
    <mergeCell ref="A3:H3"/>
    <mergeCell ref="B6:C6"/>
    <mergeCell ref="D6:E6"/>
    <mergeCell ref="F6:H6"/>
    <mergeCell ref="B5:H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22"/>
  <sheetViews>
    <sheetView zoomScale="80" zoomScaleNormal="80" workbookViewId="0">
      <pane ySplit="22" topLeftCell="A23" activePane="bottomLeft" state="frozen"/>
      <selection pane="bottomLeft" activeCell="A11" sqref="A11"/>
    </sheetView>
  </sheetViews>
  <sheetFormatPr defaultColWidth="8.85546875" defaultRowHeight="15" x14ac:dyDescent="0.25"/>
  <cols>
    <col min="1" max="1" width="41.28515625" bestFit="1" customWidth="1"/>
    <col min="2" max="11" width="3.85546875" customWidth="1"/>
    <col min="12" max="12" width="61.42578125" customWidth="1"/>
    <col min="13" max="13" width="33.28515625" customWidth="1"/>
  </cols>
  <sheetData>
    <row r="1" spans="1:20" ht="15" customHeight="1" x14ac:dyDescent="0.25">
      <c r="A1" s="179" t="str">
        <f>contact!B6</f>
        <v>University of South Florida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75"/>
      <c r="S1" s="75"/>
      <c r="T1" s="75"/>
    </row>
    <row r="2" spans="1:20" ht="15" customHeight="1" x14ac:dyDescent="0.25">
      <c r="A2" s="179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75"/>
      <c r="S2" s="75"/>
      <c r="T2" s="75"/>
    </row>
    <row r="3" spans="1:20" x14ac:dyDescent="0.25">
      <c r="A3" s="160" t="s">
        <v>48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80"/>
      <c r="S3" s="80"/>
      <c r="T3" s="80"/>
    </row>
    <row r="4" spans="1:20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4"/>
    </row>
    <row r="5" spans="1:20" x14ac:dyDescent="0.25">
      <c r="A5" s="25" t="s">
        <v>110</v>
      </c>
      <c r="B5" s="25"/>
      <c r="C5" s="25"/>
      <c r="D5" s="25"/>
      <c r="E5" s="25"/>
      <c r="F5" s="25"/>
      <c r="G5" s="25"/>
      <c r="H5" s="25"/>
      <c r="I5" s="25"/>
      <c r="J5" s="25"/>
      <c r="K5" s="25"/>
      <c r="N5" s="88"/>
      <c r="O5" s="89"/>
      <c r="P5" s="89"/>
      <c r="Q5" s="88"/>
      <c r="R5" s="88"/>
      <c r="S5" s="88"/>
      <c r="T5" s="4"/>
    </row>
    <row r="6" spans="1:20" x14ac:dyDescent="0.25">
      <c r="N6" s="85"/>
      <c r="P6" s="85"/>
      <c r="Q6" s="4"/>
      <c r="R6" s="4"/>
      <c r="S6" s="4"/>
      <c r="T6" s="4"/>
    </row>
    <row r="7" spans="1:20" x14ac:dyDescent="0.25">
      <c r="A7" s="87" t="s">
        <v>147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N7" s="85"/>
      <c r="P7" s="85"/>
      <c r="Q7" s="4"/>
      <c r="R7" s="4"/>
      <c r="S7" s="4"/>
      <c r="T7" s="4"/>
    </row>
    <row r="8" spans="1:20" x14ac:dyDescent="0.25">
      <c r="A8" t="s">
        <v>140</v>
      </c>
      <c r="B8" s="85" t="s">
        <v>156</v>
      </c>
      <c r="N8" s="85"/>
      <c r="P8" s="85"/>
      <c r="Q8" s="4"/>
      <c r="R8" s="4"/>
      <c r="S8" s="4"/>
      <c r="T8" s="4"/>
    </row>
    <row r="9" spans="1:20" x14ac:dyDescent="0.25">
      <c r="A9" t="s">
        <v>141</v>
      </c>
      <c r="B9" s="85" t="s">
        <v>157</v>
      </c>
    </row>
    <row r="10" spans="1:20" x14ac:dyDescent="0.25">
      <c r="A10" t="s">
        <v>142</v>
      </c>
      <c r="B10" s="85" t="s">
        <v>158</v>
      </c>
    </row>
    <row r="11" spans="1:20" x14ac:dyDescent="0.25">
      <c r="A11" t="s">
        <v>143</v>
      </c>
      <c r="B11" s="85" t="s">
        <v>155</v>
      </c>
    </row>
    <row r="12" spans="1:20" x14ac:dyDescent="0.25">
      <c r="A12" t="s">
        <v>144</v>
      </c>
      <c r="B12" s="85" t="s">
        <v>154</v>
      </c>
    </row>
    <row r="13" spans="1:20" x14ac:dyDescent="0.25">
      <c r="A13" t="s">
        <v>145</v>
      </c>
      <c r="B13" s="86" t="s">
        <v>146</v>
      </c>
    </row>
    <row r="14" spans="1:20" x14ac:dyDescent="0.25">
      <c r="A14" t="s">
        <v>164</v>
      </c>
      <c r="B14" s="86" t="s">
        <v>161</v>
      </c>
    </row>
    <row r="15" spans="1:20" x14ac:dyDescent="0.25">
      <c r="A15" t="s">
        <v>163</v>
      </c>
      <c r="B15" s="86" t="s">
        <v>162</v>
      </c>
    </row>
    <row r="16" spans="1:20" x14ac:dyDescent="0.25">
      <c r="A16" t="s">
        <v>165</v>
      </c>
      <c r="B16" s="86" t="s">
        <v>166</v>
      </c>
    </row>
    <row r="17" spans="1:18" x14ac:dyDescent="0.25">
      <c r="A17" t="s">
        <v>168</v>
      </c>
      <c r="B17" s="86" t="s">
        <v>167</v>
      </c>
    </row>
    <row r="19" spans="1:18" ht="15" customHeight="1" x14ac:dyDescent="0.25">
      <c r="A19" s="176" t="s">
        <v>148</v>
      </c>
      <c r="B19" s="180" t="s">
        <v>169</v>
      </c>
      <c r="C19" s="181"/>
      <c r="D19" s="181"/>
      <c r="E19" s="181"/>
      <c r="F19" s="181"/>
      <c r="G19" s="181"/>
      <c r="H19" s="181"/>
      <c r="I19" s="181"/>
      <c r="J19" s="181"/>
      <c r="K19" s="182"/>
      <c r="L19" s="176" t="s">
        <v>149</v>
      </c>
      <c r="M19" s="176" t="s">
        <v>160</v>
      </c>
      <c r="N19" s="188" t="s">
        <v>153</v>
      </c>
      <c r="O19" s="189"/>
      <c r="P19" s="189"/>
      <c r="Q19" s="190"/>
    </row>
    <row r="20" spans="1:18" ht="36.75" customHeight="1" x14ac:dyDescent="0.25">
      <c r="A20" s="177"/>
      <c r="B20" s="183"/>
      <c r="C20" s="184"/>
      <c r="D20" s="184"/>
      <c r="E20" s="184"/>
      <c r="F20" s="184"/>
      <c r="G20" s="184"/>
      <c r="H20" s="184"/>
      <c r="I20" s="184"/>
      <c r="J20" s="184"/>
      <c r="K20" s="185"/>
      <c r="L20" s="177"/>
      <c r="M20" s="177"/>
      <c r="N20" s="186" t="s">
        <v>150</v>
      </c>
      <c r="O20" s="186" t="s">
        <v>151</v>
      </c>
      <c r="P20" s="186" t="s">
        <v>152</v>
      </c>
      <c r="Q20" s="186" t="s">
        <v>159</v>
      </c>
    </row>
    <row r="21" spans="1:18" ht="45" customHeight="1" x14ac:dyDescent="0.25">
      <c r="A21" s="178"/>
      <c r="B21" s="91" t="s">
        <v>140</v>
      </c>
      <c r="C21" s="91" t="s">
        <v>141</v>
      </c>
      <c r="D21" s="91" t="s">
        <v>142</v>
      </c>
      <c r="E21" s="91" t="s">
        <v>143</v>
      </c>
      <c r="F21" s="91" t="s">
        <v>144</v>
      </c>
      <c r="G21" s="91" t="s">
        <v>145</v>
      </c>
      <c r="H21" s="91" t="s">
        <v>164</v>
      </c>
      <c r="I21" s="91" t="s">
        <v>163</v>
      </c>
      <c r="J21" s="91" t="s">
        <v>165</v>
      </c>
      <c r="K21" s="91" t="s">
        <v>168</v>
      </c>
      <c r="L21" s="178"/>
      <c r="M21" s="178"/>
      <c r="N21" s="187"/>
      <c r="O21" s="187"/>
      <c r="P21" s="187"/>
      <c r="Q21" s="187"/>
    </row>
    <row r="22" spans="1:18" ht="19.5" customHeight="1" thickBot="1" x14ac:dyDescent="0.3">
      <c r="A22" s="95" t="s">
        <v>170</v>
      </c>
      <c r="B22" s="95">
        <f t="shared" ref="B22:K22" si="0">SUM(B23:B117)</f>
        <v>7</v>
      </c>
      <c r="C22" s="95">
        <f t="shared" si="0"/>
        <v>0</v>
      </c>
      <c r="D22" s="95">
        <f t="shared" si="0"/>
        <v>1</v>
      </c>
      <c r="E22" s="95">
        <f t="shared" si="0"/>
        <v>2</v>
      </c>
      <c r="F22" s="95">
        <f t="shared" si="0"/>
        <v>4</v>
      </c>
      <c r="G22" s="95">
        <f t="shared" si="0"/>
        <v>12</v>
      </c>
      <c r="H22" s="95">
        <f t="shared" si="0"/>
        <v>2</v>
      </c>
      <c r="I22" s="95">
        <f t="shared" si="0"/>
        <v>0</v>
      </c>
      <c r="J22" s="95">
        <f t="shared" si="0"/>
        <v>1</v>
      </c>
      <c r="K22" s="95">
        <f t="shared" si="0"/>
        <v>4</v>
      </c>
      <c r="L22" s="173" t="s">
        <v>171</v>
      </c>
      <c r="M22" s="174"/>
      <c r="N22" s="174"/>
      <c r="O22" s="174"/>
      <c r="P22" s="174"/>
      <c r="Q22" s="175"/>
    </row>
    <row r="23" spans="1:18" ht="45" customHeight="1" thickTop="1" x14ac:dyDescent="0.25">
      <c r="A23" s="120">
        <v>41657</v>
      </c>
      <c r="B23" s="93"/>
      <c r="C23" s="93"/>
      <c r="D23" s="93"/>
      <c r="E23" s="93"/>
      <c r="F23" s="93"/>
      <c r="G23" s="93"/>
      <c r="H23" s="93"/>
      <c r="I23" s="93"/>
      <c r="J23" s="93"/>
      <c r="K23" s="93">
        <v>1</v>
      </c>
      <c r="L23" s="94" t="s">
        <v>337</v>
      </c>
      <c r="M23" s="94"/>
      <c r="N23" s="121">
        <v>8</v>
      </c>
      <c r="O23" s="121">
        <v>0</v>
      </c>
      <c r="P23" s="121">
        <v>0</v>
      </c>
      <c r="Q23" s="121">
        <v>0</v>
      </c>
    </row>
    <row r="24" spans="1:18" ht="45" customHeight="1" x14ac:dyDescent="0.25">
      <c r="A24" s="120">
        <v>41668</v>
      </c>
      <c r="B24" s="93"/>
      <c r="C24" s="93"/>
      <c r="D24" s="93"/>
      <c r="E24" s="93"/>
      <c r="F24" s="93"/>
      <c r="G24" s="93">
        <v>1</v>
      </c>
      <c r="H24" s="93"/>
      <c r="I24" s="93"/>
      <c r="J24" s="93"/>
      <c r="K24" s="93"/>
      <c r="L24" s="94" t="s">
        <v>338</v>
      </c>
      <c r="M24" s="94"/>
      <c r="N24" s="93">
        <v>33</v>
      </c>
      <c r="O24" s="93">
        <v>0</v>
      </c>
      <c r="P24" s="93">
        <v>0</v>
      </c>
      <c r="Q24" s="93">
        <v>0</v>
      </c>
    </row>
    <row r="25" spans="1:18" ht="45" customHeight="1" x14ac:dyDescent="0.25">
      <c r="A25" s="120">
        <v>41682</v>
      </c>
      <c r="B25" s="93">
        <v>1</v>
      </c>
      <c r="C25" s="93"/>
      <c r="D25" s="93"/>
      <c r="E25" s="93"/>
      <c r="F25" s="93"/>
      <c r="G25" s="93"/>
      <c r="H25" s="93"/>
      <c r="I25" s="93"/>
      <c r="J25" s="93"/>
      <c r="K25" s="93"/>
      <c r="L25" s="94" t="s">
        <v>329</v>
      </c>
      <c r="M25" s="94"/>
      <c r="N25" s="93">
        <v>34</v>
      </c>
      <c r="O25" s="93">
        <v>0</v>
      </c>
      <c r="P25" s="93">
        <v>0</v>
      </c>
      <c r="Q25" s="93">
        <v>0</v>
      </c>
    </row>
    <row r="26" spans="1:18" ht="45" customHeight="1" x14ac:dyDescent="0.25">
      <c r="A26" s="93" t="s">
        <v>330</v>
      </c>
      <c r="B26" s="93"/>
      <c r="C26" s="93"/>
      <c r="D26" s="93"/>
      <c r="E26" s="93"/>
      <c r="F26" s="93"/>
      <c r="G26" s="93"/>
      <c r="H26" s="93"/>
      <c r="I26" s="93"/>
      <c r="J26" s="93"/>
      <c r="K26" s="93">
        <v>1</v>
      </c>
      <c r="L26" s="94" t="s">
        <v>339</v>
      </c>
      <c r="M26" s="94"/>
      <c r="N26" s="121">
        <v>15</v>
      </c>
      <c r="O26" s="121">
        <v>0</v>
      </c>
      <c r="P26" s="121">
        <v>0</v>
      </c>
      <c r="Q26" s="121">
        <v>0</v>
      </c>
    </row>
    <row r="27" spans="1:18" ht="45" customHeight="1" x14ac:dyDescent="0.25">
      <c r="A27" s="120">
        <v>41696</v>
      </c>
      <c r="B27" s="93">
        <v>1</v>
      </c>
      <c r="C27" s="93"/>
      <c r="D27" s="93"/>
      <c r="E27" s="93"/>
      <c r="F27" s="93"/>
      <c r="G27" s="93"/>
      <c r="H27" s="93"/>
      <c r="I27" s="93"/>
      <c r="J27" s="93"/>
      <c r="K27" s="93"/>
      <c r="L27" s="94" t="s">
        <v>331</v>
      </c>
      <c r="M27" s="94"/>
      <c r="N27" s="93">
        <v>30</v>
      </c>
      <c r="O27" s="93">
        <v>0</v>
      </c>
      <c r="P27" s="93">
        <v>0</v>
      </c>
      <c r="Q27" s="93">
        <v>0</v>
      </c>
    </row>
    <row r="28" spans="1:18" ht="45" customHeight="1" x14ac:dyDescent="0.25">
      <c r="A28" s="120">
        <v>41717</v>
      </c>
      <c r="B28" s="93"/>
      <c r="C28" s="93"/>
      <c r="D28" s="93"/>
      <c r="E28" s="93"/>
      <c r="F28" s="93"/>
      <c r="G28" s="93">
        <v>1</v>
      </c>
      <c r="H28" s="93"/>
      <c r="I28" s="93"/>
      <c r="J28" s="93"/>
      <c r="K28" s="93"/>
      <c r="L28" s="94" t="s">
        <v>332</v>
      </c>
      <c r="M28" s="94"/>
      <c r="N28" s="93">
        <v>34</v>
      </c>
      <c r="O28" s="93">
        <v>0</v>
      </c>
      <c r="P28" s="93">
        <v>0</v>
      </c>
      <c r="Q28" s="93">
        <v>0</v>
      </c>
    </row>
    <row r="29" spans="1:18" ht="45" customHeight="1" x14ac:dyDescent="0.25">
      <c r="A29" s="121" t="s">
        <v>374</v>
      </c>
      <c r="B29" s="93"/>
      <c r="C29" s="93"/>
      <c r="D29" s="93"/>
      <c r="E29" s="93"/>
      <c r="F29" s="93"/>
      <c r="G29" s="93"/>
      <c r="H29" s="93"/>
      <c r="I29" s="93"/>
      <c r="J29" s="93">
        <v>1</v>
      </c>
      <c r="K29" s="93"/>
      <c r="L29" s="94" t="s">
        <v>343</v>
      </c>
      <c r="M29" s="94"/>
      <c r="N29" s="121">
        <v>66</v>
      </c>
      <c r="O29" s="141">
        <v>1</v>
      </c>
      <c r="P29" s="121">
        <v>1</v>
      </c>
      <c r="Q29" s="141" t="s">
        <v>487</v>
      </c>
      <c r="R29" t="s">
        <v>488</v>
      </c>
    </row>
    <row r="30" spans="1:18" ht="45" customHeight="1" x14ac:dyDescent="0.25">
      <c r="A30" s="120">
        <v>41731</v>
      </c>
      <c r="B30" s="93">
        <v>1</v>
      </c>
      <c r="C30" s="93"/>
      <c r="D30" s="93"/>
      <c r="E30" s="93"/>
      <c r="F30" s="93"/>
      <c r="G30" s="93"/>
      <c r="H30" s="93"/>
      <c r="I30" s="93"/>
      <c r="J30" s="93"/>
      <c r="K30" s="93"/>
      <c r="L30" s="94" t="s">
        <v>333</v>
      </c>
      <c r="M30" s="94"/>
      <c r="N30" s="93">
        <v>35</v>
      </c>
      <c r="O30" s="93">
        <v>0</v>
      </c>
      <c r="P30" s="93">
        <v>0</v>
      </c>
      <c r="Q30" s="93">
        <v>0</v>
      </c>
    </row>
    <row r="31" spans="1:18" ht="45" customHeight="1" x14ac:dyDescent="0.25">
      <c r="A31" s="120">
        <v>41744</v>
      </c>
      <c r="B31" s="93"/>
      <c r="C31" s="93"/>
      <c r="D31" s="93"/>
      <c r="E31" s="93"/>
      <c r="F31" s="93">
        <v>1</v>
      </c>
      <c r="G31" s="93"/>
      <c r="H31" s="93"/>
      <c r="I31" s="93"/>
      <c r="J31" s="93"/>
      <c r="K31" s="93"/>
      <c r="L31" s="94" t="s">
        <v>334</v>
      </c>
      <c r="M31" s="94"/>
      <c r="N31" s="121">
        <v>33</v>
      </c>
      <c r="O31" s="121">
        <v>0</v>
      </c>
      <c r="P31" s="121">
        <v>1</v>
      </c>
      <c r="Q31" s="121">
        <v>41</v>
      </c>
    </row>
    <row r="32" spans="1:18" ht="45" customHeight="1" x14ac:dyDescent="0.25">
      <c r="A32" s="120">
        <v>41773</v>
      </c>
      <c r="B32" s="93"/>
      <c r="C32" s="93"/>
      <c r="D32" s="93"/>
      <c r="E32" s="93"/>
      <c r="F32" s="93"/>
      <c r="G32" s="93">
        <v>1</v>
      </c>
      <c r="H32" s="93"/>
      <c r="I32" s="93"/>
      <c r="J32" s="93"/>
      <c r="K32" s="93"/>
      <c r="L32" s="94" t="s">
        <v>344</v>
      </c>
      <c r="M32" s="94"/>
      <c r="N32" s="93">
        <v>5</v>
      </c>
      <c r="O32" s="93">
        <v>0</v>
      </c>
      <c r="P32" s="93">
        <v>0</v>
      </c>
      <c r="Q32" s="93">
        <v>0</v>
      </c>
    </row>
    <row r="33" spans="1:17" ht="45" customHeight="1" x14ac:dyDescent="0.25">
      <c r="A33" s="120">
        <v>41778</v>
      </c>
      <c r="B33" s="93"/>
      <c r="C33" s="93"/>
      <c r="D33" s="93"/>
      <c r="E33" s="93"/>
      <c r="F33" s="93"/>
      <c r="G33" s="93"/>
      <c r="H33" s="93">
        <v>1</v>
      </c>
      <c r="I33" s="93"/>
      <c r="J33" s="93"/>
      <c r="K33" s="93"/>
      <c r="L33" s="94" t="s">
        <v>345</v>
      </c>
      <c r="M33" s="94"/>
      <c r="N33" s="93">
        <v>4</v>
      </c>
      <c r="O33" s="93">
        <v>0</v>
      </c>
      <c r="P33" s="93">
        <v>1</v>
      </c>
      <c r="Q33" s="93">
        <v>7</v>
      </c>
    </row>
    <row r="34" spans="1:17" ht="45" customHeight="1" x14ac:dyDescent="0.25">
      <c r="A34" s="120">
        <v>41805</v>
      </c>
      <c r="B34" s="93"/>
      <c r="C34" s="93"/>
      <c r="D34" s="93"/>
      <c r="E34" s="93"/>
      <c r="F34" s="93"/>
      <c r="G34" s="93">
        <v>1</v>
      </c>
      <c r="H34" s="93"/>
      <c r="I34" s="93"/>
      <c r="J34" s="93"/>
      <c r="K34" s="93"/>
      <c r="L34" s="94" t="s">
        <v>335</v>
      </c>
      <c r="M34" s="94"/>
      <c r="N34" s="93">
        <v>4</v>
      </c>
      <c r="O34" s="93">
        <v>0</v>
      </c>
      <c r="P34" s="93">
        <v>0</v>
      </c>
      <c r="Q34" s="93">
        <v>0</v>
      </c>
    </row>
    <row r="35" spans="1:17" ht="45" customHeight="1" x14ac:dyDescent="0.25">
      <c r="A35" s="120">
        <v>41861</v>
      </c>
      <c r="B35" s="93"/>
      <c r="C35" s="93"/>
      <c r="D35" s="93"/>
      <c r="E35" s="93"/>
      <c r="F35" s="93"/>
      <c r="G35" s="93">
        <v>1</v>
      </c>
      <c r="H35" s="93"/>
      <c r="I35" s="93"/>
      <c r="J35" s="93"/>
      <c r="K35" s="93"/>
      <c r="L35" s="94" t="s">
        <v>335</v>
      </c>
      <c r="M35" s="94"/>
      <c r="N35" s="93">
        <v>4</v>
      </c>
      <c r="O35" s="93">
        <v>0</v>
      </c>
      <c r="P35" s="93">
        <v>0</v>
      </c>
      <c r="Q35" s="93">
        <v>0</v>
      </c>
    </row>
    <row r="36" spans="1:17" ht="45" customHeight="1" x14ac:dyDescent="0.25">
      <c r="A36" s="120">
        <v>41876</v>
      </c>
      <c r="B36" s="93"/>
      <c r="C36" s="93"/>
      <c r="D36" s="93"/>
      <c r="E36" s="93"/>
      <c r="F36" s="93"/>
      <c r="G36" s="93"/>
      <c r="H36" s="93">
        <v>1</v>
      </c>
      <c r="I36" s="93"/>
      <c r="J36" s="93"/>
      <c r="K36" s="93"/>
      <c r="L36" s="94" t="s">
        <v>347</v>
      </c>
      <c r="M36" s="94"/>
      <c r="N36" s="93">
        <v>5</v>
      </c>
      <c r="O36" s="93" t="s">
        <v>346</v>
      </c>
      <c r="P36" s="93" t="s">
        <v>346</v>
      </c>
      <c r="Q36" s="93" t="s">
        <v>346</v>
      </c>
    </row>
    <row r="37" spans="1:17" ht="45" customHeight="1" x14ac:dyDescent="0.25">
      <c r="A37" s="120">
        <v>41878</v>
      </c>
      <c r="B37" s="93"/>
      <c r="C37" s="93"/>
      <c r="D37" s="93"/>
      <c r="E37" s="93"/>
      <c r="F37" s="93"/>
      <c r="G37" s="93">
        <v>1</v>
      </c>
      <c r="H37" s="93"/>
      <c r="I37" s="93"/>
      <c r="J37" s="93"/>
      <c r="K37" s="93"/>
      <c r="L37" s="94" t="s">
        <v>348</v>
      </c>
      <c r="M37" s="94"/>
      <c r="N37" s="93">
        <v>5</v>
      </c>
      <c r="O37" s="93">
        <v>0</v>
      </c>
      <c r="P37" s="93">
        <v>0</v>
      </c>
      <c r="Q37" s="93">
        <v>0</v>
      </c>
    </row>
    <row r="38" spans="1:17" ht="45" customHeight="1" x14ac:dyDescent="0.25">
      <c r="A38" s="120">
        <v>41879</v>
      </c>
      <c r="B38" s="93"/>
      <c r="C38" s="93"/>
      <c r="D38" s="93"/>
      <c r="E38" s="93"/>
      <c r="F38" s="93">
        <v>1</v>
      </c>
      <c r="G38" s="93"/>
      <c r="H38" s="93"/>
      <c r="I38" s="93"/>
      <c r="J38" s="93"/>
      <c r="K38" s="93">
        <v>1</v>
      </c>
      <c r="L38" s="94" t="s">
        <v>340</v>
      </c>
      <c r="M38" s="94"/>
      <c r="N38" s="93">
        <v>25</v>
      </c>
      <c r="O38" s="93">
        <v>0</v>
      </c>
      <c r="P38" s="93">
        <v>0</v>
      </c>
      <c r="Q38" s="93">
        <v>0</v>
      </c>
    </row>
    <row r="39" spans="1:17" ht="45" customHeight="1" x14ac:dyDescent="0.25">
      <c r="A39" s="120">
        <v>41890</v>
      </c>
      <c r="B39" s="93"/>
      <c r="C39" s="93"/>
      <c r="D39" s="93"/>
      <c r="E39" s="93"/>
      <c r="F39" s="93">
        <v>1</v>
      </c>
      <c r="G39" s="93"/>
      <c r="H39" s="93"/>
      <c r="I39" s="93"/>
      <c r="J39" s="93"/>
      <c r="K39" s="93">
        <v>1</v>
      </c>
      <c r="L39" s="94" t="s">
        <v>341</v>
      </c>
      <c r="M39" s="94"/>
      <c r="N39" s="121">
        <v>22</v>
      </c>
      <c r="O39" s="121">
        <v>0</v>
      </c>
      <c r="P39" s="121">
        <v>0</v>
      </c>
      <c r="Q39" s="121">
        <v>0</v>
      </c>
    </row>
    <row r="40" spans="1:17" ht="45" customHeight="1" x14ac:dyDescent="0.25">
      <c r="A40" s="120">
        <v>41899</v>
      </c>
      <c r="B40" s="93">
        <v>1</v>
      </c>
      <c r="C40" s="93"/>
      <c r="D40" s="93"/>
      <c r="E40" s="93"/>
      <c r="F40" s="93"/>
      <c r="G40" s="93"/>
      <c r="H40" s="93"/>
      <c r="I40" s="93"/>
      <c r="J40" s="93"/>
      <c r="K40" s="93"/>
      <c r="L40" s="94" t="s">
        <v>349</v>
      </c>
      <c r="M40" s="94"/>
      <c r="N40" s="93">
        <v>36</v>
      </c>
      <c r="O40" s="93">
        <v>0</v>
      </c>
      <c r="P40" s="93">
        <v>0</v>
      </c>
      <c r="Q40" s="93">
        <v>1</v>
      </c>
    </row>
    <row r="41" spans="1:17" ht="45" customHeight="1" x14ac:dyDescent="0.25">
      <c r="A41" s="120">
        <v>41909</v>
      </c>
      <c r="B41" s="93"/>
      <c r="C41" s="93"/>
      <c r="D41" s="93"/>
      <c r="E41" s="93">
        <v>1</v>
      </c>
      <c r="F41" s="93"/>
      <c r="G41" s="93"/>
      <c r="H41" s="93"/>
      <c r="I41" s="93"/>
      <c r="J41" s="93"/>
      <c r="K41" s="93"/>
      <c r="L41" s="94" t="s">
        <v>359</v>
      </c>
      <c r="M41" s="94"/>
      <c r="N41" s="121">
        <v>22</v>
      </c>
      <c r="O41" s="93">
        <v>0</v>
      </c>
      <c r="P41" s="93">
        <v>0</v>
      </c>
      <c r="Q41" s="93">
        <v>0</v>
      </c>
    </row>
    <row r="42" spans="1:17" ht="45" customHeight="1" x14ac:dyDescent="0.25">
      <c r="A42" s="120">
        <v>41919</v>
      </c>
      <c r="B42" s="93"/>
      <c r="C42" s="93"/>
      <c r="D42" s="93"/>
      <c r="E42" s="93"/>
      <c r="F42" s="93"/>
      <c r="G42" s="93">
        <v>1</v>
      </c>
      <c r="H42" s="93"/>
      <c r="I42" s="93"/>
      <c r="J42" s="93"/>
      <c r="K42" s="93"/>
      <c r="L42" s="94" t="s">
        <v>335</v>
      </c>
      <c r="M42" s="94"/>
      <c r="N42" s="93">
        <v>5</v>
      </c>
      <c r="O42" s="93">
        <v>0</v>
      </c>
      <c r="P42" s="93">
        <v>0</v>
      </c>
      <c r="Q42" s="93">
        <v>0</v>
      </c>
    </row>
    <row r="43" spans="1:17" ht="45" customHeight="1" x14ac:dyDescent="0.25">
      <c r="A43" s="120">
        <v>41923</v>
      </c>
      <c r="B43" s="93"/>
      <c r="C43" s="93"/>
      <c r="D43" s="93"/>
      <c r="E43" s="93">
        <v>1</v>
      </c>
      <c r="F43" s="93"/>
      <c r="G43" s="93"/>
      <c r="H43" s="93"/>
      <c r="I43" s="93"/>
      <c r="J43" s="93"/>
      <c r="K43" s="93"/>
      <c r="L43" s="94" t="s">
        <v>342</v>
      </c>
      <c r="M43" s="94"/>
      <c r="N43" s="93">
        <v>24</v>
      </c>
      <c r="O43" s="93">
        <v>0</v>
      </c>
      <c r="P43" s="93">
        <v>0</v>
      </c>
      <c r="Q43" s="93">
        <v>0</v>
      </c>
    </row>
    <row r="44" spans="1:17" ht="45" customHeight="1" x14ac:dyDescent="0.25">
      <c r="A44" s="120">
        <v>41927</v>
      </c>
      <c r="B44" s="93">
        <v>1</v>
      </c>
      <c r="C44" s="93"/>
      <c r="D44" s="93">
        <v>1</v>
      </c>
      <c r="E44" s="93"/>
      <c r="F44" s="93"/>
      <c r="G44" s="93"/>
      <c r="H44" s="93"/>
      <c r="I44" s="93"/>
      <c r="J44" s="93"/>
      <c r="K44" s="93"/>
      <c r="L44" s="94" t="s">
        <v>350</v>
      </c>
      <c r="M44" s="94"/>
      <c r="N44" s="93">
        <v>36</v>
      </c>
      <c r="O44" s="93">
        <v>0</v>
      </c>
      <c r="P44" s="93">
        <v>0</v>
      </c>
      <c r="Q44" s="93">
        <v>1</v>
      </c>
    </row>
    <row r="45" spans="1:17" ht="45" customHeight="1" x14ac:dyDescent="0.25">
      <c r="A45" s="120">
        <v>41934</v>
      </c>
      <c r="B45" s="93"/>
      <c r="C45" s="93"/>
      <c r="D45" s="93"/>
      <c r="E45" s="93"/>
      <c r="F45" s="93"/>
      <c r="G45" s="93">
        <v>1</v>
      </c>
      <c r="H45" s="93"/>
      <c r="I45" s="93"/>
      <c r="J45" s="93"/>
      <c r="K45" s="93"/>
      <c r="L45" s="94" t="s">
        <v>335</v>
      </c>
      <c r="M45" s="94"/>
      <c r="N45" s="93">
        <v>5</v>
      </c>
      <c r="O45" s="93">
        <v>0</v>
      </c>
      <c r="P45" s="93">
        <v>0</v>
      </c>
      <c r="Q45" s="93">
        <v>0</v>
      </c>
    </row>
    <row r="46" spans="1:17" ht="45" customHeight="1" x14ac:dyDescent="0.25">
      <c r="A46" s="120">
        <v>41939</v>
      </c>
      <c r="B46" s="93"/>
      <c r="C46" s="93"/>
      <c r="D46" s="93"/>
      <c r="E46" s="93"/>
      <c r="F46" s="93"/>
      <c r="G46" s="93">
        <v>1</v>
      </c>
      <c r="H46" s="93"/>
      <c r="I46" s="93"/>
      <c r="J46" s="93"/>
      <c r="K46" s="93"/>
      <c r="L46" s="94" t="s">
        <v>335</v>
      </c>
      <c r="M46" s="94"/>
      <c r="N46" s="93">
        <v>5</v>
      </c>
      <c r="O46" s="93">
        <v>0</v>
      </c>
      <c r="P46" s="93">
        <v>0</v>
      </c>
      <c r="Q46" s="93">
        <v>0</v>
      </c>
    </row>
    <row r="47" spans="1:17" ht="45" customHeight="1" x14ac:dyDescent="0.25">
      <c r="A47" s="120">
        <v>41941</v>
      </c>
      <c r="B47" s="93">
        <v>1</v>
      </c>
      <c r="C47" s="93"/>
      <c r="D47" s="93"/>
      <c r="E47" s="93"/>
      <c r="F47" s="93"/>
      <c r="G47" s="93"/>
      <c r="H47" s="93"/>
      <c r="I47" s="93"/>
      <c r="J47" s="93"/>
      <c r="K47" s="93"/>
      <c r="L47" s="94" t="s">
        <v>351</v>
      </c>
      <c r="M47" s="94"/>
      <c r="N47" s="93">
        <v>35</v>
      </c>
      <c r="O47" s="93">
        <v>0</v>
      </c>
      <c r="P47" s="93">
        <v>0</v>
      </c>
      <c r="Q47" s="93">
        <v>2</v>
      </c>
    </row>
    <row r="48" spans="1:17" ht="45" customHeight="1" x14ac:dyDescent="0.25">
      <c r="A48" s="120">
        <v>41944</v>
      </c>
      <c r="B48" s="93"/>
      <c r="C48" s="93"/>
      <c r="D48" s="93"/>
      <c r="E48" s="93"/>
      <c r="F48" s="93">
        <v>1</v>
      </c>
      <c r="G48" s="93"/>
      <c r="H48" s="93"/>
      <c r="I48" s="93"/>
      <c r="J48" s="93"/>
      <c r="K48" s="93"/>
      <c r="L48" s="94" t="s">
        <v>336</v>
      </c>
      <c r="M48" s="94"/>
      <c r="N48" s="93">
        <v>20</v>
      </c>
      <c r="O48" s="93">
        <v>0</v>
      </c>
      <c r="P48" s="93">
        <v>0</v>
      </c>
      <c r="Q48" s="93">
        <v>0</v>
      </c>
    </row>
    <row r="49" spans="1:17" ht="45" customHeight="1" x14ac:dyDescent="0.25">
      <c r="A49" s="120">
        <v>41947</v>
      </c>
      <c r="B49" s="93"/>
      <c r="C49" s="93"/>
      <c r="D49" s="93"/>
      <c r="E49" s="93"/>
      <c r="F49" s="93"/>
      <c r="G49" s="93">
        <v>1</v>
      </c>
      <c r="H49" s="93"/>
      <c r="I49" s="93"/>
      <c r="J49" s="93"/>
      <c r="K49" s="93"/>
      <c r="L49" s="94" t="s">
        <v>353</v>
      </c>
      <c r="M49" s="94"/>
      <c r="N49" s="93">
        <v>5</v>
      </c>
      <c r="O49" s="93">
        <v>0</v>
      </c>
      <c r="P49" s="93">
        <v>0</v>
      </c>
      <c r="Q49" s="93">
        <v>0</v>
      </c>
    </row>
    <row r="50" spans="1:17" ht="45" customHeight="1" x14ac:dyDescent="0.25">
      <c r="A50" s="120">
        <v>41953</v>
      </c>
      <c r="B50" s="93"/>
      <c r="C50" s="93"/>
      <c r="D50" s="93"/>
      <c r="E50" s="93"/>
      <c r="F50" s="93"/>
      <c r="G50" s="93">
        <v>1</v>
      </c>
      <c r="H50" s="93"/>
      <c r="I50" s="93"/>
      <c r="J50" s="93"/>
      <c r="K50" s="93"/>
      <c r="L50" s="94" t="s">
        <v>352</v>
      </c>
      <c r="M50" s="94"/>
      <c r="N50" s="93">
        <v>15</v>
      </c>
      <c r="O50" s="93">
        <v>0</v>
      </c>
      <c r="P50" s="93">
        <v>0</v>
      </c>
      <c r="Q50" s="93">
        <v>0</v>
      </c>
    </row>
    <row r="51" spans="1:17" ht="45" customHeight="1" x14ac:dyDescent="0.25">
      <c r="A51" s="120">
        <v>41955</v>
      </c>
      <c r="B51" s="93">
        <v>1</v>
      </c>
      <c r="C51" s="93"/>
      <c r="D51" s="93"/>
      <c r="E51" s="93"/>
      <c r="F51" s="93"/>
      <c r="G51" s="93"/>
      <c r="H51" s="93"/>
      <c r="I51" s="93"/>
      <c r="J51" s="93"/>
      <c r="K51" s="93"/>
      <c r="L51" s="94" t="s">
        <v>354</v>
      </c>
      <c r="M51" s="94"/>
      <c r="N51" s="93">
        <v>27</v>
      </c>
      <c r="O51" s="93">
        <v>0</v>
      </c>
      <c r="P51" s="93">
        <v>0</v>
      </c>
      <c r="Q51" s="93">
        <v>0</v>
      </c>
    </row>
    <row r="52" spans="1:17" ht="45" customHeight="1" x14ac:dyDescent="0.25">
      <c r="A52" s="120">
        <v>41974</v>
      </c>
      <c r="B52" s="93"/>
      <c r="C52" s="93"/>
      <c r="D52" s="93"/>
      <c r="E52" s="93"/>
      <c r="F52" s="93"/>
      <c r="G52" s="93">
        <v>1</v>
      </c>
      <c r="H52" s="93"/>
      <c r="I52" s="93"/>
      <c r="J52" s="93"/>
      <c r="K52" s="93"/>
      <c r="L52" s="94" t="s">
        <v>355</v>
      </c>
      <c r="M52" s="94"/>
      <c r="N52" s="93">
        <v>5</v>
      </c>
      <c r="O52" s="93">
        <v>0</v>
      </c>
      <c r="P52" s="93">
        <v>0</v>
      </c>
      <c r="Q52" s="93">
        <v>0</v>
      </c>
    </row>
    <row r="53" spans="1:17" ht="45" customHeight="1" x14ac:dyDescent="0.25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4"/>
      <c r="M53" s="94"/>
      <c r="N53" s="93"/>
      <c r="O53" s="93"/>
      <c r="P53" s="93"/>
      <c r="Q53" s="93"/>
    </row>
    <row r="54" spans="1:17" ht="45" customHeight="1" x14ac:dyDescent="0.2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4"/>
      <c r="M54" s="94"/>
      <c r="N54" s="93"/>
      <c r="O54" s="93"/>
      <c r="P54" s="93"/>
      <c r="Q54" s="93"/>
    </row>
    <row r="55" spans="1:17" ht="45" customHeight="1" x14ac:dyDescent="0.2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4"/>
      <c r="M55" s="94"/>
      <c r="N55" s="93"/>
      <c r="O55" s="93"/>
      <c r="P55" s="93"/>
      <c r="Q55" s="93"/>
    </row>
    <row r="56" spans="1:17" ht="45" customHeight="1" x14ac:dyDescent="0.2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4"/>
      <c r="M56" s="94"/>
      <c r="N56" s="93"/>
      <c r="O56" s="93"/>
      <c r="P56" s="93"/>
      <c r="Q56" s="93"/>
    </row>
    <row r="57" spans="1:17" ht="45" customHeight="1" x14ac:dyDescent="0.2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4"/>
      <c r="M57" s="94"/>
      <c r="N57" s="93"/>
      <c r="O57" s="93"/>
      <c r="P57" s="93"/>
      <c r="Q57" s="93"/>
    </row>
    <row r="58" spans="1:17" ht="45" customHeight="1" x14ac:dyDescent="0.2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4"/>
      <c r="M58" s="94"/>
      <c r="N58" s="93"/>
      <c r="O58" s="93"/>
      <c r="P58" s="93"/>
      <c r="Q58" s="93"/>
    </row>
    <row r="59" spans="1:17" ht="45" customHeight="1" x14ac:dyDescent="0.2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4"/>
      <c r="M59" s="94"/>
      <c r="N59" s="93"/>
      <c r="O59" s="93"/>
      <c r="P59" s="93"/>
      <c r="Q59" s="93"/>
    </row>
    <row r="60" spans="1:17" ht="45" customHeight="1" x14ac:dyDescent="0.2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4"/>
      <c r="M60" s="94"/>
      <c r="N60" s="93"/>
      <c r="O60" s="93"/>
      <c r="P60" s="93"/>
      <c r="Q60" s="93"/>
    </row>
    <row r="61" spans="1:17" ht="45" customHeight="1" x14ac:dyDescent="0.25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</row>
    <row r="62" spans="1:17" ht="45" customHeight="1" x14ac:dyDescent="0.25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</row>
    <row r="63" spans="1:17" ht="45" customHeight="1" x14ac:dyDescent="0.2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</row>
    <row r="64" spans="1:17" ht="45" customHeight="1" x14ac:dyDescent="0.25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</row>
    <row r="65" spans="1:17" ht="45" customHeight="1" x14ac:dyDescent="0.2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</row>
    <row r="66" spans="1:17" ht="45" customHeight="1" x14ac:dyDescent="0.2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</row>
    <row r="67" spans="1:17" ht="45" customHeight="1" x14ac:dyDescent="0.2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</row>
    <row r="68" spans="1:17" ht="45" customHeight="1" x14ac:dyDescent="0.2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</row>
    <row r="69" spans="1:17" ht="45" customHeight="1" x14ac:dyDescent="0.25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</row>
    <row r="70" spans="1:17" ht="45" customHeight="1" x14ac:dyDescent="0.25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</row>
    <row r="71" spans="1:17" ht="45" customHeight="1" x14ac:dyDescent="0.2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</row>
    <row r="72" spans="1:17" ht="45" customHeight="1" x14ac:dyDescent="0.25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</row>
    <row r="73" spans="1:17" ht="45" customHeight="1" x14ac:dyDescent="0.25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</row>
    <row r="74" spans="1:17" ht="45" customHeight="1" x14ac:dyDescent="0.25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</row>
    <row r="75" spans="1:17" ht="45" customHeight="1" x14ac:dyDescent="0.25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</row>
    <row r="76" spans="1:17" ht="45" customHeight="1" x14ac:dyDescent="0.2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</row>
    <row r="77" spans="1:17" ht="45" customHeight="1" x14ac:dyDescent="0.2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</row>
    <row r="78" spans="1:17" ht="45" customHeight="1" x14ac:dyDescent="0.2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</row>
    <row r="79" spans="1:17" ht="45" customHeight="1" x14ac:dyDescent="0.25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</row>
    <row r="80" spans="1:17" ht="45" customHeight="1" x14ac:dyDescent="0.25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</row>
    <row r="81" spans="1:17" ht="45" customHeight="1" x14ac:dyDescent="0.25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</row>
    <row r="82" spans="1:17" ht="45" customHeight="1" x14ac:dyDescent="0.2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</row>
    <row r="83" spans="1:17" ht="45" customHeight="1" x14ac:dyDescent="0.2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</row>
    <row r="84" spans="1:17" ht="45" customHeight="1" x14ac:dyDescent="0.25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</row>
    <row r="85" spans="1:17" ht="45" customHeight="1" x14ac:dyDescent="0.25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</row>
    <row r="86" spans="1:17" ht="45" customHeight="1" x14ac:dyDescent="0.25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</row>
    <row r="87" spans="1:17" ht="45" customHeight="1" x14ac:dyDescent="0.25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</row>
    <row r="88" spans="1:17" ht="45" customHeight="1" x14ac:dyDescent="0.25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</row>
    <row r="89" spans="1:17" ht="45" customHeight="1" x14ac:dyDescent="0.25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</row>
    <row r="90" spans="1:17" ht="45" customHeight="1" x14ac:dyDescent="0.25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</row>
    <row r="91" spans="1:17" ht="45" customHeight="1" x14ac:dyDescent="0.25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</row>
    <row r="92" spans="1:17" ht="45" customHeight="1" x14ac:dyDescent="0.25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</row>
    <row r="93" spans="1:17" ht="45" customHeight="1" x14ac:dyDescent="0.25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</row>
    <row r="94" spans="1:17" ht="45" customHeight="1" x14ac:dyDescent="0.25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</row>
    <row r="95" spans="1:17" ht="45" customHeight="1" x14ac:dyDescent="0.25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</row>
    <row r="96" spans="1:17" ht="45" customHeight="1" x14ac:dyDescent="0.25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</row>
    <row r="97" spans="1:17" ht="45" customHeight="1" x14ac:dyDescent="0.25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</row>
    <row r="98" spans="1:17" ht="45" customHeight="1" x14ac:dyDescent="0.25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</row>
    <row r="99" spans="1:17" ht="45" customHeight="1" x14ac:dyDescent="0.25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</row>
    <row r="100" spans="1:17" ht="45" customHeight="1" x14ac:dyDescent="0.25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</row>
    <row r="101" spans="1:17" ht="45" customHeight="1" x14ac:dyDescent="0.25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</row>
    <row r="102" spans="1:17" ht="45" customHeight="1" x14ac:dyDescent="0.25">
      <c r="A102" s="93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</row>
    <row r="103" spans="1:17" ht="45" customHeight="1" x14ac:dyDescent="0.25">
      <c r="A103" s="93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</row>
    <row r="104" spans="1:17" ht="45" customHeight="1" x14ac:dyDescent="0.25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</row>
    <row r="105" spans="1:17" ht="45" customHeight="1" x14ac:dyDescent="0.25">
      <c r="A105" s="93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</row>
    <row r="106" spans="1:17" ht="45" customHeight="1" x14ac:dyDescent="0.25">
      <c r="A106" s="93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</row>
    <row r="107" spans="1:17" ht="45" customHeight="1" x14ac:dyDescent="0.25">
      <c r="A107" s="93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</row>
    <row r="108" spans="1:17" ht="45" customHeight="1" x14ac:dyDescent="0.25">
      <c r="A108" s="93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</row>
    <row r="109" spans="1:17" ht="45" customHeight="1" x14ac:dyDescent="0.25">
      <c r="A109" s="93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</row>
    <row r="110" spans="1:17" ht="45" customHeight="1" x14ac:dyDescent="0.25">
      <c r="A110" s="93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</row>
    <row r="111" spans="1:17" ht="45" customHeight="1" x14ac:dyDescent="0.25">
      <c r="A111" s="93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</row>
    <row r="112" spans="1:17" ht="45" customHeight="1" x14ac:dyDescent="0.25">
      <c r="A112" s="93"/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</row>
    <row r="113" spans="1:17" ht="45" customHeight="1" x14ac:dyDescent="0.25">
      <c r="A113" s="93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</row>
    <row r="114" spans="1:17" ht="45" customHeight="1" x14ac:dyDescent="0.25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</row>
    <row r="115" spans="1:17" ht="45" customHeight="1" x14ac:dyDescent="0.25">
      <c r="A115" s="93"/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</row>
    <row r="116" spans="1:17" ht="45" customHeight="1" x14ac:dyDescent="0.25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</row>
    <row r="117" spans="1:17" ht="45" customHeight="1" x14ac:dyDescent="0.25">
      <c r="A117" s="93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</row>
    <row r="118" spans="1:17" ht="45" customHeight="1" x14ac:dyDescent="0.25"/>
    <row r="119" spans="1:17" ht="45" customHeight="1" x14ac:dyDescent="0.25"/>
    <row r="120" spans="1:17" ht="45" customHeight="1" x14ac:dyDescent="0.25"/>
    <row r="121" spans="1:17" ht="45" customHeight="1" x14ac:dyDescent="0.25"/>
    <row r="122" spans="1:17" ht="45" customHeight="1" x14ac:dyDescent="0.25"/>
  </sheetData>
  <mergeCells count="12">
    <mergeCell ref="L22:Q22"/>
    <mergeCell ref="A19:A21"/>
    <mergeCell ref="L19:L21"/>
    <mergeCell ref="M19:M21"/>
    <mergeCell ref="A1:Q2"/>
    <mergeCell ref="A3:Q3"/>
    <mergeCell ref="B19:K20"/>
    <mergeCell ref="N20:N21"/>
    <mergeCell ref="O20:O21"/>
    <mergeCell ref="P20:P21"/>
    <mergeCell ref="Q20:Q21"/>
    <mergeCell ref="N19:Q1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97"/>
  <sheetViews>
    <sheetView topLeftCell="E14" workbookViewId="0">
      <selection activeCell="J47" sqref="J47"/>
    </sheetView>
  </sheetViews>
  <sheetFormatPr defaultColWidth="8.85546875" defaultRowHeight="12.75" x14ac:dyDescent="0.2"/>
  <cols>
    <col min="1" max="1" width="13.140625" style="4" hidden="1" customWidth="1"/>
    <col min="2" max="3" width="9.140625" style="4" hidden="1" customWidth="1"/>
    <col min="4" max="4" width="33" style="4" hidden="1" customWidth="1"/>
    <col min="5" max="5" width="18.7109375" style="4" customWidth="1"/>
    <col min="6" max="6" width="50.7109375" style="4" customWidth="1"/>
    <col min="7" max="7" width="39.7109375" style="4" customWidth="1"/>
    <col min="8" max="8" width="7.7109375" style="4" customWidth="1"/>
    <col min="9" max="9" width="6" style="4" customWidth="1"/>
    <col min="10" max="10" width="6.42578125" style="4" customWidth="1"/>
    <col min="11" max="11" width="7" style="4" customWidth="1"/>
    <col min="12" max="12" width="9.140625" style="4" bestFit="1" customWidth="1"/>
    <col min="13" max="13" width="9.140625" style="4" customWidth="1"/>
    <col min="14" max="14" width="36.140625" style="4" customWidth="1"/>
    <col min="15" max="15" width="8.85546875" style="4"/>
    <col min="16" max="17" width="8.85546875" style="11"/>
    <col min="18" max="16384" width="8.85546875" style="4"/>
  </cols>
  <sheetData>
    <row r="1" spans="1:14" ht="12.75" customHeight="1" x14ac:dyDescent="0.2">
      <c r="A1" s="1" t="s">
        <v>0</v>
      </c>
      <c r="B1" s="2"/>
      <c r="C1" s="2"/>
      <c r="D1" s="3" t="s">
        <v>1</v>
      </c>
      <c r="E1" s="179" t="str">
        <f>contact!B6</f>
        <v>University of South Florida</v>
      </c>
      <c r="F1" s="165"/>
      <c r="G1" s="165"/>
      <c r="H1" s="165"/>
      <c r="I1" s="165"/>
      <c r="J1" s="165"/>
      <c r="K1" s="165"/>
      <c r="L1" s="165"/>
      <c r="M1" s="165"/>
      <c r="N1" s="165"/>
    </row>
    <row r="2" spans="1:14" ht="12.75" customHeight="1" x14ac:dyDescent="0.2">
      <c r="B2" s="5"/>
      <c r="C2" s="5"/>
      <c r="D2" s="6" t="s">
        <v>2</v>
      </c>
      <c r="E2" s="179"/>
      <c r="F2" s="165"/>
      <c r="G2" s="165"/>
      <c r="H2" s="165"/>
      <c r="I2" s="165"/>
      <c r="J2" s="165"/>
      <c r="K2" s="165"/>
      <c r="L2" s="165"/>
      <c r="M2" s="165"/>
      <c r="N2" s="165"/>
    </row>
    <row r="3" spans="1:14" ht="14.25" customHeight="1" x14ac:dyDescent="0.2">
      <c r="A3" s="5"/>
      <c r="B3" s="5"/>
      <c r="C3" s="5"/>
      <c r="D3" s="5"/>
      <c r="E3" s="160" t="s">
        <v>48</v>
      </c>
      <c r="F3" s="160"/>
      <c r="G3" s="160"/>
      <c r="H3" s="160"/>
      <c r="I3" s="160"/>
      <c r="J3" s="160"/>
      <c r="K3" s="160"/>
      <c r="L3" s="160"/>
      <c r="M3" s="160"/>
      <c r="N3" s="160"/>
    </row>
    <row r="4" spans="1:14" ht="14.25" customHeight="1" x14ac:dyDescent="0.2">
      <c r="B4" s="5"/>
      <c r="C4" s="5" t="s">
        <v>4</v>
      </c>
      <c r="D4" s="6" t="s">
        <v>2</v>
      </c>
      <c r="E4" s="10"/>
      <c r="F4" s="10"/>
      <c r="G4" s="10"/>
      <c r="H4" s="10"/>
      <c r="I4" s="10"/>
      <c r="J4" s="10"/>
      <c r="K4" s="10"/>
      <c r="L4" s="10"/>
      <c r="M4" s="10"/>
    </row>
    <row r="5" spans="1:14" ht="14.25" customHeight="1" x14ac:dyDescent="0.25">
      <c r="A5" s="11"/>
      <c r="B5" s="11"/>
      <c r="C5" s="11"/>
      <c r="D5" s="5"/>
      <c r="E5" s="25" t="s">
        <v>110</v>
      </c>
      <c r="F5" s="23"/>
      <c r="G5" s="109" t="s">
        <v>193</v>
      </c>
      <c r="H5" s="55"/>
      <c r="I5" s="55"/>
      <c r="J5" s="55"/>
      <c r="K5" s="58"/>
      <c r="L5" s="58"/>
      <c r="M5" s="58"/>
      <c r="N5" s="58"/>
    </row>
    <row r="6" spans="1:14" ht="14.25" customHeight="1" x14ac:dyDescent="0.2">
      <c r="A6" s="1"/>
      <c r="B6" s="5"/>
      <c r="C6" s="5"/>
      <c r="D6" s="6" t="s">
        <v>7</v>
      </c>
      <c r="E6" s="10"/>
      <c r="F6" s="10"/>
      <c r="G6" s="10"/>
      <c r="H6" s="10"/>
      <c r="I6" s="10"/>
      <c r="J6" s="10"/>
      <c r="K6" s="10"/>
      <c r="L6" s="10"/>
      <c r="M6" s="10"/>
    </row>
    <row r="7" spans="1:14" ht="31.5" customHeight="1" thickBot="1" x14ac:dyDescent="0.25">
      <c r="A7" s="1"/>
      <c r="B7" s="5"/>
      <c r="C7" s="5"/>
      <c r="D7" s="5" t="s">
        <v>8</v>
      </c>
      <c r="E7" s="43" t="s">
        <v>9</v>
      </c>
      <c r="F7" s="44"/>
      <c r="G7" s="43" t="s">
        <v>98</v>
      </c>
      <c r="H7" s="43" t="s">
        <v>49</v>
      </c>
      <c r="I7" s="43" t="s">
        <v>87</v>
      </c>
      <c r="J7" s="43" t="s">
        <v>88</v>
      </c>
      <c r="K7" s="43" t="s">
        <v>89</v>
      </c>
      <c r="L7" s="43" t="s">
        <v>102</v>
      </c>
      <c r="M7" s="43" t="s">
        <v>10</v>
      </c>
      <c r="N7" s="43" t="s">
        <v>101</v>
      </c>
    </row>
    <row r="8" spans="1:14" ht="14.25" customHeight="1" thickTop="1" thickBot="1" x14ac:dyDescent="0.25">
      <c r="A8" s="7"/>
      <c r="B8" s="8"/>
      <c r="C8" s="8"/>
      <c r="D8" s="8" t="s">
        <v>11</v>
      </c>
      <c r="E8" s="39" t="s">
        <v>12</v>
      </c>
      <c r="F8" s="39" t="s">
        <v>13</v>
      </c>
      <c r="G8" s="40" t="s">
        <v>50</v>
      </c>
      <c r="H8" s="41">
        <v>0</v>
      </c>
      <c r="I8" s="59"/>
      <c r="J8" s="60"/>
      <c r="K8" s="61"/>
      <c r="L8" s="193">
        <v>10</v>
      </c>
      <c r="M8" s="195">
        <f>MIN(K12+K15,L8)</f>
        <v>4.931451612903226</v>
      </c>
      <c r="N8" s="42"/>
    </row>
    <row r="9" spans="1:14" ht="14.25" customHeight="1" x14ac:dyDescent="0.2">
      <c r="A9" s="5"/>
      <c r="B9" s="5"/>
      <c r="C9" s="5"/>
      <c r="D9" s="5"/>
      <c r="E9" s="35"/>
      <c r="F9" s="35" t="s">
        <v>54</v>
      </c>
      <c r="G9" s="37" t="s">
        <v>86</v>
      </c>
      <c r="H9" s="13">
        <v>0</v>
      </c>
      <c r="I9" s="62"/>
      <c r="J9" s="63"/>
      <c r="K9" s="64"/>
      <c r="L9" s="194"/>
      <c r="M9" s="191"/>
      <c r="N9" s="16"/>
    </row>
    <row r="10" spans="1:14" ht="14.25" customHeight="1" x14ac:dyDescent="0.2">
      <c r="A10" s="5"/>
      <c r="B10" s="5"/>
      <c r="C10" s="5"/>
      <c r="D10" s="5"/>
      <c r="E10" s="35"/>
      <c r="F10" s="35" t="s">
        <v>56</v>
      </c>
      <c r="G10" s="37" t="s">
        <v>57</v>
      </c>
      <c r="H10" s="13">
        <v>248</v>
      </c>
      <c r="I10" s="62"/>
      <c r="J10" s="63"/>
      <c r="K10" s="64"/>
      <c r="L10" s="194"/>
      <c r="M10" s="191"/>
      <c r="N10" s="16"/>
    </row>
    <row r="11" spans="1:14" ht="14.25" customHeight="1" x14ac:dyDescent="0.2">
      <c r="A11" s="5"/>
      <c r="B11" s="5"/>
      <c r="C11" s="5"/>
      <c r="D11" s="5"/>
      <c r="E11" s="35"/>
      <c r="F11" s="35" t="s">
        <v>55</v>
      </c>
      <c r="G11" s="37" t="s">
        <v>58</v>
      </c>
      <c r="H11" s="13">
        <v>71</v>
      </c>
      <c r="I11" s="62"/>
      <c r="J11" s="63"/>
      <c r="K11" s="64"/>
      <c r="L11" s="194"/>
      <c r="M11" s="191"/>
      <c r="N11" s="16"/>
    </row>
    <row r="12" spans="1:14" ht="14.25" customHeight="1" x14ac:dyDescent="0.2">
      <c r="A12" s="5"/>
      <c r="B12" s="5"/>
      <c r="C12" s="5"/>
      <c r="D12" s="5"/>
      <c r="E12" s="35"/>
      <c r="F12" s="38" t="s">
        <v>63</v>
      </c>
      <c r="G12" s="37" t="s">
        <v>64</v>
      </c>
      <c r="H12" s="24" t="s">
        <v>62</v>
      </c>
      <c r="I12" s="65">
        <f>IF(H10&lt;&gt;0,H11/H10,0)</f>
        <v>0.28629032258064518</v>
      </c>
      <c r="J12" s="66">
        <v>5</v>
      </c>
      <c r="K12" s="64">
        <f>I12*J12</f>
        <v>1.431451612903226</v>
      </c>
      <c r="L12" s="194"/>
      <c r="M12" s="191"/>
      <c r="N12" s="16"/>
    </row>
    <row r="13" spans="1:14" ht="14.25" customHeight="1" x14ac:dyDescent="0.2">
      <c r="A13" s="5"/>
      <c r="B13" s="5"/>
      <c r="C13" s="5"/>
      <c r="D13" s="5"/>
      <c r="E13" s="35"/>
      <c r="F13" s="35" t="s">
        <v>59</v>
      </c>
      <c r="G13" s="37" t="s">
        <v>57</v>
      </c>
      <c r="H13" s="13">
        <v>120</v>
      </c>
      <c r="I13" s="62"/>
      <c r="J13" s="63"/>
      <c r="K13" s="64"/>
      <c r="L13" s="194"/>
      <c r="M13" s="191"/>
      <c r="N13" s="16"/>
    </row>
    <row r="14" spans="1:14" ht="14.25" customHeight="1" x14ac:dyDescent="0.2">
      <c r="A14" s="5"/>
      <c r="B14" s="5"/>
      <c r="C14" s="5"/>
      <c r="D14" s="5"/>
      <c r="E14" s="35"/>
      <c r="F14" s="35" t="s">
        <v>60</v>
      </c>
      <c r="G14" s="37" t="s">
        <v>57</v>
      </c>
      <c r="H14" s="13">
        <v>84</v>
      </c>
      <c r="I14" s="62"/>
      <c r="J14" s="63"/>
      <c r="K14" s="64"/>
      <c r="L14" s="194"/>
      <c r="M14" s="191"/>
      <c r="N14" s="16"/>
    </row>
    <row r="15" spans="1:14" ht="14.25" customHeight="1" x14ac:dyDescent="0.2">
      <c r="A15" s="5"/>
      <c r="B15" s="5"/>
      <c r="C15" s="5"/>
      <c r="D15" s="5"/>
      <c r="E15" s="35"/>
      <c r="F15" s="38" t="s">
        <v>65</v>
      </c>
      <c r="G15" s="37" t="s">
        <v>66</v>
      </c>
      <c r="H15" s="24" t="s">
        <v>62</v>
      </c>
      <c r="I15" s="65">
        <f>IF(H13&lt;&gt;0,H14/H13,0)</f>
        <v>0.7</v>
      </c>
      <c r="J15" s="66">
        <v>5</v>
      </c>
      <c r="K15" s="64">
        <f>I15*J15</f>
        <v>3.5</v>
      </c>
      <c r="L15" s="194"/>
      <c r="M15" s="191"/>
      <c r="N15" s="16"/>
    </row>
    <row r="16" spans="1:14" ht="14.25" customHeight="1" x14ac:dyDescent="0.2">
      <c r="A16" s="14"/>
      <c r="B16" s="5"/>
      <c r="C16" s="5" t="s">
        <v>14</v>
      </c>
      <c r="D16" s="5" t="s">
        <v>2</v>
      </c>
      <c r="E16" s="35" t="s">
        <v>67</v>
      </c>
      <c r="F16" s="35"/>
      <c r="G16" s="36" t="s">
        <v>15</v>
      </c>
      <c r="H16" s="15">
        <v>7</v>
      </c>
      <c r="I16" s="62"/>
      <c r="J16" s="63">
        <v>1</v>
      </c>
      <c r="K16" s="64">
        <f>H16*J16</f>
        <v>7</v>
      </c>
      <c r="L16" s="67">
        <v>10</v>
      </c>
      <c r="M16" s="64">
        <f>MIN(K16,L16)</f>
        <v>7</v>
      </c>
      <c r="N16" s="16"/>
    </row>
    <row r="17" spans="1:17" ht="14.25" customHeight="1" thickBot="1" x14ac:dyDescent="0.25">
      <c r="A17" s="7"/>
      <c r="B17" s="8"/>
      <c r="C17" s="8" t="s">
        <v>5</v>
      </c>
      <c r="D17" s="8" t="s">
        <v>3</v>
      </c>
      <c r="E17" s="35" t="s">
        <v>68</v>
      </c>
      <c r="F17" s="35"/>
      <c r="G17" s="36" t="s">
        <v>15</v>
      </c>
      <c r="H17" s="15">
        <v>0</v>
      </c>
      <c r="I17" s="62"/>
      <c r="J17" s="63">
        <v>1</v>
      </c>
      <c r="K17" s="64">
        <f t="shared" ref="K17:K20" si="0">H17*J17</f>
        <v>0</v>
      </c>
      <c r="L17" s="67">
        <v>6</v>
      </c>
      <c r="M17" s="64">
        <f t="shared" ref="M17:M20" si="1">MIN(K17,L17)</f>
        <v>0</v>
      </c>
      <c r="N17" s="16"/>
    </row>
    <row r="18" spans="1:17" ht="14.25" customHeight="1" x14ac:dyDescent="0.2">
      <c r="A18" s="1" t="s">
        <v>16</v>
      </c>
      <c r="B18" s="5"/>
      <c r="C18" s="5"/>
      <c r="D18" s="2" t="s">
        <v>1</v>
      </c>
      <c r="E18" s="35" t="s">
        <v>69</v>
      </c>
      <c r="F18" s="35"/>
      <c r="G18" s="36" t="s">
        <v>15</v>
      </c>
      <c r="H18" s="15">
        <v>1</v>
      </c>
      <c r="I18" s="62"/>
      <c r="J18" s="63">
        <v>1</v>
      </c>
      <c r="K18" s="64">
        <f t="shared" si="0"/>
        <v>1</v>
      </c>
      <c r="L18" s="67">
        <v>3</v>
      </c>
      <c r="M18" s="64">
        <f t="shared" si="1"/>
        <v>1</v>
      </c>
      <c r="N18" s="16"/>
    </row>
    <row r="19" spans="1:17" ht="14.25" customHeight="1" x14ac:dyDescent="0.2">
      <c r="A19" s="1"/>
      <c r="B19" s="5"/>
      <c r="C19" s="5" t="s">
        <v>17</v>
      </c>
      <c r="D19" s="5" t="s">
        <v>2</v>
      </c>
      <c r="E19" s="35" t="s">
        <v>70</v>
      </c>
      <c r="F19" s="35"/>
      <c r="G19" s="36" t="s">
        <v>15</v>
      </c>
      <c r="H19" s="15">
        <v>2</v>
      </c>
      <c r="I19" s="62"/>
      <c r="J19" s="63">
        <v>1</v>
      </c>
      <c r="K19" s="64">
        <f t="shared" si="0"/>
        <v>2</v>
      </c>
      <c r="L19" s="67">
        <v>6</v>
      </c>
      <c r="M19" s="64">
        <f t="shared" si="1"/>
        <v>2</v>
      </c>
      <c r="N19" s="16"/>
    </row>
    <row r="20" spans="1:17" ht="14.25" customHeight="1" thickBot="1" x14ac:dyDescent="0.25">
      <c r="A20" s="7"/>
      <c r="B20" s="8"/>
      <c r="C20" s="8" t="s">
        <v>5</v>
      </c>
      <c r="D20" s="8" t="s">
        <v>3</v>
      </c>
      <c r="E20" s="35" t="s">
        <v>71</v>
      </c>
      <c r="F20" s="35"/>
      <c r="G20" s="36" t="s">
        <v>15</v>
      </c>
      <c r="H20" s="15">
        <v>4</v>
      </c>
      <c r="I20" s="62"/>
      <c r="J20" s="63">
        <v>1</v>
      </c>
      <c r="K20" s="64">
        <f t="shared" si="0"/>
        <v>4</v>
      </c>
      <c r="L20" s="67">
        <v>2</v>
      </c>
      <c r="M20" s="64">
        <f t="shared" si="1"/>
        <v>2</v>
      </c>
      <c r="N20" s="16"/>
    </row>
    <row r="21" spans="1:17" ht="14.25" customHeight="1" x14ac:dyDescent="0.2">
      <c r="A21" s="1"/>
      <c r="B21" s="5"/>
      <c r="C21" s="5"/>
      <c r="D21" s="5"/>
      <c r="E21" s="35" t="s">
        <v>72</v>
      </c>
      <c r="F21" s="35" t="s">
        <v>93</v>
      </c>
      <c r="G21" s="36" t="s">
        <v>73</v>
      </c>
      <c r="H21" s="15">
        <v>32</v>
      </c>
      <c r="I21" s="62"/>
      <c r="J21" s="63"/>
      <c r="K21" s="64"/>
      <c r="L21" s="194">
        <v>5</v>
      </c>
      <c r="M21" s="191">
        <f>MIN(K22,L21)</f>
        <v>1.3333333333333333</v>
      </c>
      <c r="N21" s="16"/>
    </row>
    <row r="22" spans="1:17" ht="14.25" customHeight="1" x14ac:dyDescent="0.2">
      <c r="A22" s="1"/>
      <c r="B22" s="5"/>
      <c r="C22" s="5"/>
      <c r="D22" s="5"/>
      <c r="E22" s="35"/>
      <c r="F22" s="38" t="s">
        <v>74</v>
      </c>
      <c r="G22" s="36" t="s">
        <v>75</v>
      </c>
      <c r="H22" s="24" t="s">
        <v>62</v>
      </c>
      <c r="I22" s="65">
        <f>IF(H13&lt;&gt;0,H21/H13,0)</f>
        <v>0.26666666666666666</v>
      </c>
      <c r="J22" s="63">
        <v>5</v>
      </c>
      <c r="K22" s="64">
        <f>I22*J22</f>
        <v>1.3333333333333333</v>
      </c>
      <c r="L22" s="194"/>
      <c r="M22" s="191"/>
      <c r="N22" s="16"/>
    </row>
    <row r="23" spans="1:17" ht="14.25" customHeight="1" x14ac:dyDescent="0.2">
      <c r="A23" s="1"/>
      <c r="B23" s="5"/>
      <c r="C23" s="5" t="s">
        <v>18</v>
      </c>
      <c r="D23" s="5" t="s">
        <v>2</v>
      </c>
      <c r="E23" s="35" t="s">
        <v>90</v>
      </c>
      <c r="F23" s="35"/>
      <c r="G23" s="36" t="s">
        <v>50</v>
      </c>
      <c r="H23" s="15">
        <v>0</v>
      </c>
      <c r="I23" s="62"/>
      <c r="J23" s="63">
        <v>4</v>
      </c>
      <c r="K23" s="68">
        <f>H23*J23</f>
        <v>0</v>
      </c>
      <c r="L23" s="67">
        <v>4</v>
      </c>
      <c r="M23" s="64">
        <f t="shared" ref="M23:M27" si="2">MIN(K23,L23)</f>
        <v>0</v>
      </c>
      <c r="N23" s="16"/>
    </row>
    <row r="24" spans="1:17" ht="14.25" customHeight="1" thickBot="1" x14ac:dyDescent="0.25">
      <c r="A24" s="7"/>
      <c r="B24" s="8"/>
      <c r="C24" s="8" t="s">
        <v>5</v>
      </c>
      <c r="D24" s="8" t="s">
        <v>3</v>
      </c>
      <c r="E24" s="35" t="s">
        <v>91</v>
      </c>
      <c r="F24" s="35"/>
      <c r="G24" s="36" t="s">
        <v>97</v>
      </c>
      <c r="H24" s="15">
        <v>5</v>
      </c>
      <c r="I24" s="62"/>
      <c r="J24" s="63">
        <v>0.5</v>
      </c>
      <c r="K24" s="68">
        <f t="shared" ref="K24:K35" si="3">H24*J24</f>
        <v>2.5</v>
      </c>
      <c r="L24" s="67">
        <v>9</v>
      </c>
      <c r="M24" s="64">
        <f t="shared" si="2"/>
        <v>2.5</v>
      </c>
      <c r="N24" s="116" t="s">
        <v>356</v>
      </c>
    </row>
    <row r="25" spans="1:17" ht="14.25" customHeight="1" x14ac:dyDescent="0.2">
      <c r="A25" s="1" t="s">
        <v>20</v>
      </c>
      <c r="B25" s="5"/>
      <c r="C25" s="5"/>
      <c r="D25" s="2" t="s">
        <v>1</v>
      </c>
      <c r="E25" s="35" t="s">
        <v>92</v>
      </c>
      <c r="F25" s="35"/>
      <c r="G25" s="36" t="s">
        <v>19</v>
      </c>
      <c r="H25" s="15">
        <v>64</v>
      </c>
      <c r="I25" s="62"/>
      <c r="J25" s="63">
        <v>2</v>
      </c>
      <c r="K25" s="68">
        <f t="shared" si="3"/>
        <v>128</v>
      </c>
      <c r="L25" s="67">
        <v>10</v>
      </c>
      <c r="M25" s="64">
        <f t="shared" si="2"/>
        <v>10</v>
      </c>
      <c r="N25" s="16"/>
    </row>
    <row r="26" spans="1:17" ht="14.25" customHeight="1" x14ac:dyDescent="0.2">
      <c r="A26" s="1"/>
      <c r="B26" s="5"/>
      <c r="C26" s="5" t="s">
        <v>18</v>
      </c>
      <c r="D26" s="5" t="s">
        <v>2</v>
      </c>
      <c r="E26" s="196" t="s">
        <v>94</v>
      </c>
      <c r="F26" s="196"/>
      <c r="G26" s="36" t="s">
        <v>95</v>
      </c>
      <c r="H26" s="15">
        <v>4</v>
      </c>
      <c r="I26" s="62"/>
      <c r="J26" s="63">
        <v>6</v>
      </c>
      <c r="K26" s="68">
        <f t="shared" si="3"/>
        <v>24</v>
      </c>
      <c r="L26" s="67">
        <v>6</v>
      </c>
      <c r="M26" s="64">
        <f t="shared" si="2"/>
        <v>6</v>
      </c>
      <c r="N26" s="16"/>
    </row>
    <row r="27" spans="1:17" ht="14.25" customHeight="1" x14ac:dyDescent="0.2">
      <c r="A27" s="1"/>
      <c r="B27" s="5"/>
      <c r="C27" s="5"/>
      <c r="D27" s="5"/>
      <c r="E27" s="196"/>
      <c r="F27" s="196"/>
      <c r="G27" s="36" t="s">
        <v>96</v>
      </c>
      <c r="H27" s="15">
        <v>1</v>
      </c>
      <c r="I27" s="62"/>
      <c r="J27" s="63">
        <v>2</v>
      </c>
      <c r="K27" s="68">
        <f t="shared" si="3"/>
        <v>2</v>
      </c>
      <c r="L27" s="67">
        <v>2</v>
      </c>
      <c r="M27" s="64">
        <f t="shared" si="2"/>
        <v>2</v>
      </c>
      <c r="N27" s="16"/>
    </row>
    <row r="28" spans="1:17" ht="14.25" customHeight="1" thickBot="1" x14ac:dyDescent="0.25">
      <c r="A28" s="7"/>
      <c r="B28" s="8"/>
      <c r="C28" s="8" t="s">
        <v>5</v>
      </c>
      <c r="D28" s="8" t="s">
        <v>3</v>
      </c>
      <c r="E28" s="196" t="s">
        <v>61</v>
      </c>
      <c r="F28" s="35" t="s">
        <v>106</v>
      </c>
      <c r="G28" s="36" t="s">
        <v>50</v>
      </c>
      <c r="H28" s="15">
        <v>0</v>
      </c>
      <c r="I28" s="62"/>
      <c r="J28" s="63">
        <v>2</v>
      </c>
      <c r="K28" s="68">
        <f t="shared" si="3"/>
        <v>0</v>
      </c>
      <c r="L28" s="194">
        <v>2</v>
      </c>
      <c r="M28" s="191">
        <f>MIN(K28+K29,L28)</f>
        <v>2</v>
      </c>
      <c r="N28" s="16"/>
    </row>
    <row r="29" spans="1:17" ht="14.25" customHeight="1" thickBot="1" x14ac:dyDescent="0.25">
      <c r="A29" s="11"/>
      <c r="B29" s="11"/>
      <c r="C29" s="11"/>
      <c r="D29" s="11"/>
      <c r="E29" s="196"/>
      <c r="F29" s="35" t="s">
        <v>51</v>
      </c>
      <c r="G29" s="36" t="s">
        <v>50</v>
      </c>
      <c r="H29" s="15">
        <v>1</v>
      </c>
      <c r="I29" s="62"/>
      <c r="J29" s="63">
        <v>2</v>
      </c>
      <c r="K29" s="68">
        <f t="shared" si="3"/>
        <v>2</v>
      </c>
      <c r="L29" s="194"/>
      <c r="M29" s="191"/>
      <c r="N29" s="117" t="s">
        <v>321</v>
      </c>
      <c r="P29" s="17"/>
    </row>
    <row r="30" spans="1:17" ht="14.25" customHeight="1" x14ac:dyDescent="0.2">
      <c r="A30" s="9" t="s">
        <v>21</v>
      </c>
      <c r="B30" s="2"/>
      <c r="C30" s="2"/>
      <c r="D30" s="2" t="s">
        <v>6</v>
      </c>
      <c r="E30" s="35" t="s">
        <v>22</v>
      </c>
      <c r="F30" s="35"/>
      <c r="G30" s="36" t="s">
        <v>23</v>
      </c>
      <c r="H30" s="15">
        <v>3</v>
      </c>
      <c r="I30" s="62"/>
      <c r="J30" s="63">
        <v>2</v>
      </c>
      <c r="K30" s="68">
        <f t="shared" si="3"/>
        <v>6</v>
      </c>
      <c r="L30" s="67">
        <v>6</v>
      </c>
      <c r="M30" s="64">
        <f t="shared" ref="M30:M33" si="4">MIN(K30,L30)</f>
        <v>6</v>
      </c>
      <c r="N30" s="116" t="s">
        <v>486</v>
      </c>
      <c r="P30" s="17"/>
      <c r="Q30" s="17"/>
    </row>
    <row r="31" spans="1:17" ht="14.25" customHeight="1" x14ac:dyDescent="0.2">
      <c r="A31" s="1"/>
      <c r="B31" s="5"/>
      <c r="C31" s="5" t="s">
        <v>24</v>
      </c>
      <c r="D31" s="5" t="s">
        <v>25</v>
      </c>
      <c r="E31" s="35" t="s">
        <v>26</v>
      </c>
      <c r="F31" s="35"/>
      <c r="G31" s="36" t="s">
        <v>50</v>
      </c>
      <c r="H31" s="15">
        <v>0</v>
      </c>
      <c r="I31" s="69"/>
      <c r="J31" s="70">
        <v>3</v>
      </c>
      <c r="K31" s="68">
        <f t="shared" si="3"/>
        <v>0</v>
      </c>
      <c r="L31" s="67">
        <v>3</v>
      </c>
      <c r="M31" s="64">
        <f t="shared" si="4"/>
        <v>0</v>
      </c>
      <c r="N31" s="16"/>
      <c r="P31" s="17"/>
      <c r="Q31" s="17"/>
    </row>
    <row r="32" spans="1:17" ht="14.25" customHeight="1" x14ac:dyDescent="0.2">
      <c r="A32" s="1"/>
      <c r="B32" s="5"/>
      <c r="C32" s="5"/>
      <c r="D32" s="5" t="s">
        <v>27</v>
      </c>
      <c r="E32" s="35" t="s">
        <v>99</v>
      </c>
      <c r="F32" s="35"/>
      <c r="G32" s="36" t="s">
        <v>28</v>
      </c>
      <c r="H32" s="15">
        <v>0</v>
      </c>
      <c r="I32" s="69"/>
      <c r="J32" s="70">
        <v>1</v>
      </c>
      <c r="K32" s="68">
        <f t="shared" si="3"/>
        <v>0</v>
      </c>
      <c r="L32" s="67">
        <v>2</v>
      </c>
      <c r="M32" s="64">
        <f t="shared" si="4"/>
        <v>0</v>
      </c>
      <c r="N32" s="56" t="s">
        <v>103</v>
      </c>
      <c r="P32" s="17"/>
      <c r="Q32" s="17"/>
    </row>
    <row r="33" spans="1:17" ht="14.25" customHeight="1" thickBot="1" x14ac:dyDescent="0.25">
      <c r="A33" s="7"/>
      <c r="B33" s="8"/>
      <c r="C33" s="8"/>
      <c r="D33" s="8" t="s">
        <v>11</v>
      </c>
      <c r="E33" s="35" t="s">
        <v>100</v>
      </c>
      <c r="F33" s="35"/>
      <c r="G33" s="36" t="s">
        <v>29</v>
      </c>
      <c r="H33" s="15">
        <v>4</v>
      </c>
      <c r="I33" s="69"/>
      <c r="J33" s="70">
        <v>1</v>
      </c>
      <c r="K33" s="68">
        <f t="shared" si="3"/>
        <v>4</v>
      </c>
      <c r="L33" s="67">
        <v>2</v>
      </c>
      <c r="M33" s="64">
        <f t="shared" si="4"/>
        <v>2</v>
      </c>
      <c r="N33" s="16"/>
      <c r="P33" s="17"/>
      <c r="Q33" s="17"/>
    </row>
    <row r="34" spans="1:17" ht="14.25" customHeight="1" x14ac:dyDescent="0.2">
      <c r="A34" s="5"/>
      <c r="B34" s="5"/>
      <c r="C34" s="5"/>
      <c r="D34" s="5"/>
      <c r="E34" s="196" t="s">
        <v>104</v>
      </c>
      <c r="F34" s="196"/>
      <c r="G34" s="36" t="s">
        <v>52</v>
      </c>
      <c r="H34" s="15">
        <v>0</v>
      </c>
      <c r="I34" s="69"/>
      <c r="J34" s="70">
        <v>1</v>
      </c>
      <c r="K34" s="68">
        <f t="shared" si="3"/>
        <v>0</v>
      </c>
      <c r="L34" s="194">
        <v>2</v>
      </c>
      <c r="M34" s="191">
        <f>MIN(K34+K35,L16)</f>
        <v>1</v>
      </c>
      <c r="N34" s="56" t="s">
        <v>105</v>
      </c>
      <c r="P34" s="17"/>
      <c r="Q34" s="17"/>
    </row>
    <row r="35" spans="1:17" ht="14.25" customHeight="1" thickBot="1" x14ac:dyDescent="0.25">
      <c r="A35" s="11"/>
      <c r="B35" s="11"/>
      <c r="C35" s="11"/>
      <c r="D35" s="11"/>
      <c r="E35" s="197"/>
      <c r="F35" s="197"/>
      <c r="G35" s="48" t="s">
        <v>53</v>
      </c>
      <c r="H35" s="140">
        <v>1</v>
      </c>
      <c r="I35" s="71"/>
      <c r="J35" s="72">
        <v>1</v>
      </c>
      <c r="K35" s="73">
        <f t="shared" si="3"/>
        <v>1</v>
      </c>
      <c r="L35" s="206"/>
      <c r="M35" s="192"/>
      <c r="N35" s="57" t="s">
        <v>105</v>
      </c>
      <c r="P35" s="17"/>
      <c r="Q35" s="17"/>
    </row>
    <row r="36" spans="1:17" ht="14.25" customHeight="1" thickTop="1" x14ac:dyDescent="0.2">
      <c r="A36" s="11"/>
      <c r="B36" s="11"/>
      <c r="C36" s="11"/>
      <c r="D36" s="11"/>
      <c r="E36" s="198" t="s">
        <v>107</v>
      </c>
      <c r="F36" s="198"/>
      <c r="G36" s="200" t="s">
        <v>89</v>
      </c>
      <c r="H36" s="201"/>
      <c r="I36" s="201"/>
      <c r="J36" s="201"/>
      <c r="K36" s="202"/>
      <c r="L36" s="49">
        <f>SUM(L8:L34)</f>
        <v>90</v>
      </c>
      <c r="M36" s="50">
        <f>SUM(M8:M34)</f>
        <v>49.76478494623656</v>
      </c>
      <c r="N36" s="19"/>
      <c r="P36" s="17"/>
      <c r="Q36" s="17"/>
    </row>
    <row r="37" spans="1:17" ht="14.25" customHeight="1" x14ac:dyDescent="0.2">
      <c r="A37" s="18" t="s">
        <v>30</v>
      </c>
      <c r="B37" s="11"/>
      <c r="C37" s="11"/>
      <c r="E37" s="199" t="s">
        <v>111</v>
      </c>
      <c r="F37" s="199"/>
      <c r="G37" s="203" t="s">
        <v>108</v>
      </c>
      <c r="H37" s="204"/>
      <c r="I37" s="204"/>
      <c r="J37" s="205"/>
      <c r="K37" s="52">
        <v>70</v>
      </c>
      <c r="L37" s="51">
        <f>IF(H8=1,85,90)</f>
        <v>90</v>
      </c>
      <c r="M37" s="45">
        <f>MIN(K37*M36/L37)</f>
        <v>38.705943847072881</v>
      </c>
      <c r="N37" s="19"/>
      <c r="P37" s="17"/>
      <c r="Q37" s="17"/>
    </row>
    <row r="38" spans="1:17" ht="14.25" customHeight="1" x14ac:dyDescent="0.2">
      <c r="A38" s="11" t="s">
        <v>39</v>
      </c>
      <c r="B38" s="11"/>
      <c r="C38" s="11"/>
      <c r="E38" s="20"/>
      <c r="F38" s="20"/>
      <c r="G38" s="20"/>
      <c r="H38" s="20"/>
      <c r="I38" s="20"/>
      <c r="J38" s="20"/>
      <c r="K38" s="20"/>
      <c r="L38" s="20"/>
      <c r="M38" s="20"/>
      <c r="N38" s="19"/>
    </row>
    <row r="39" spans="1:17" ht="14.25" customHeight="1" x14ac:dyDescent="0.2">
      <c r="A39" s="5" t="s">
        <v>31</v>
      </c>
      <c r="B39" s="11"/>
      <c r="C39" s="11"/>
      <c r="E39" s="20"/>
      <c r="F39" s="20"/>
      <c r="G39" s="20"/>
      <c r="H39" s="20"/>
      <c r="I39" s="20"/>
      <c r="J39" s="20"/>
      <c r="K39" s="20"/>
      <c r="L39" s="20"/>
      <c r="M39" s="20"/>
      <c r="N39" s="19"/>
    </row>
    <row r="40" spans="1:17" ht="14.25" customHeight="1" x14ac:dyDescent="0.2">
      <c r="A40" s="5" t="s">
        <v>32</v>
      </c>
      <c r="B40" s="11"/>
      <c r="C40" s="11"/>
      <c r="E40" s="46" t="s">
        <v>43</v>
      </c>
      <c r="F40" s="46"/>
      <c r="G40" s="46"/>
      <c r="H40" s="46"/>
      <c r="I40" s="46"/>
      <c r="J40" s="46"/>
      <c r="K40" s="46"/>
      <c r="L40" s="46" t="s">
        <v>44</v>
      </c>
      <c r="M40" s="47"/>
      <c r="N40" s="19"/>
    </row>
    <row r="41" spans="1:17" x14ac:dyDescent="0.2">
      <c r="A41" s="12" t="s">
        <v>33</v>
      </c>
      <c r="B41" s="11"/>
      <c r="C41" s="11"/>
      <c r="E41" s="150" t="s">
        <v>528</v>
      </c>
      <c r="L41" s="151">
        <v>42035</v>
      </c>
    </row>
    <row r="42" spans="1:17" x14ac:dyDescent="0.2">
      <c r="A42" s="12" t="s">
        <v>34</v>
      </c>
      <c r="B42" s="11"/>
      <c r="C42" s="11"/>
      <c r="E42" s="150" t="s">
        <v>529</v>
      </c>
      <c r="L42" s="151">
        <v>42036</v>
      </c>
    </row>
    <row r="43" spans="1:17" x14ac:dyDescent="0.2">
      <c r="A43" s="5" t="s">
        <v>31</v>
      </c>
      <c r="B43" s="11"/>
      <c r="C43" s="11"/>
    </row>
    <row r="44" spans="1:17" x14ac:dyDescent="0.2">
      <c r="A44" s="5"/>
      <c r="B44" s="11"/>
      <c r="C44" s="11"/>
    </row>
    <row r="45" spans="1:17" x14ac:dyDescent="0.2">
      <c r="A45" s="11" t="s">
        <v>40</v>
      </c>
      <c r="B45" s="11"/>
      <c r="C45" s="11"/>
    </row>
    <row r="46" spans="1:17" x14ac:dyDescent="0.2">
      <c r="A46" s="11" t="s">
        <v>45</v>
      </c>
      <c r="B46" s="11"/>
      <c r="C46" s="11"/>
    </row>
    <row r="47" spans="1:17" x14ac:dyDescent="0.2">
      <c r="A47" s="5" t="s">
        <v>46</v>
      </c>
      <c r="B47" s="11"/>
      <c r="C47" s="11"/>
    </row>
    <row r="48" spans="1:17" x14ac:dyDescent="0.2">
      <c r="A48" s="12" t="s">
        <v>47</v>
      </c>
      <c r="B48" s="11"/>
      <c r="C48" s="11"/>
    </row>
    <row r="49" spans="1:3" x14ac:dyDescent="0.2">
      <c r="A49" s="12" t="s">
        <v>34</v>
      </c>
      <c r="B49" s="11"/>
      <c r="C49" s="11"/>
    </row>
    <row r="50" spans="1:3" x14ac:dyDescent="0.2">
      <c r="A50" s="12"/>
      <c r="B50" s="11"/>
      <c r="C50" s="11"/>
    </row>
    <row r="51" spans="1:3" ht="12.75" customHeight="1" x14ac:dyDescent="0.2">
      <c r="A51" s="11" t="s">
        <v>41</v>
      </c>
      <c r="B51" s="11"/>
      <c r="C51" s="11"/>
    </row>
    <row r="52" spans="1:3" ht="12.75" customHeight="1" x14ac:dyDescent="0.2">
      <c r="A52" s="11" t="s">
        <v>45</v>
      </c>
      <c r="B52" s="11"/>
      <c r="C52" s="11"/>
    </row>
    <row r="53" spans="1:3" ht="12.75" customHeight="1" x14ac:dyDescent="0.2">
      <c r="A53" s="5" t="s">
        <v>46</v>
      </c>
      <c r="B53" s="11"/>
      <c r="C53" s="11"/>
    </row>
    <row r="54" spans="1:3" ht="12.75" customHeight="1" x14ac:dyDescent="0.2">
      <c r="A54" s="12" t="s">
        <v>47</v>
      </c>
      <c r="B54" s="11"/>
      <c r="C54" s="11"/>
    </row>
    <row r="55" spans="1:3" ht="12.75" customHeight="1" x14ac:dyDescent="0.2">
      <c r="A55" s="12" t="s">
        <v>34</v>
      </c>
      <c r="B55" s="11"/>
      <c r="C55" s="11"/>
    </row>
    <row r="56" spans="1:3" ht="12.75" customHeight="1" x14ac:dyDescent="0.2">
      <c r="A56" s="11"/>
      <c r="B56" s="11"/>
      <c r="C56" s="11"/>
    </row>
    <row r="57" spans="1:3" ht="12.75" customHeight="1" x14ac:dyDescent="0.2">
      <c r="A57" s="11" t="s">
        <v>42</v>
      </c>
      <c r="B57" s="11"/>
      <c r="C57" s="11"/>
    </row>
    <row r="58" spans="1:3" ht="12.75" customHeight="1" x14ac:dyDescent="0.2">
      <c r="A58" s="11" t="s">
        <v>45</v>
      </c>
      <c r="B58" s="11"/>
      <c r="C58" s="11"/>
    </row>
    <row r="59" spans="1:3" ht="12.75" customHeight="1" x14ac:dyDescent="0.2">
      <c r="A59" s="5" t="s">
        <v>46</v>
      </c>
      <c r="B59" s="11"/>
      <c r="C59" s="11"/>
    </row>
    <row r="60" spans="1:3" ht="12.75" customHeight="1" x14ac:dyDescent="0.2">
      <c r="A60" s="12" t="s">
        <v>47</v>
      </c>
      <c r="B60" s="11"/>
      <c r="C60" s="11"/>
    </row>
    <row r="61" spans="1:3" ht="12.75" customHeight="1" x14ac:dyDescent="0.2">
      <c r="A61" s="12" t="s">
        <v>34</v>
      </c>
      <c r="B61" s="11"/>
      <c r="C61" s="11"/>
    </row>
    <row r="62" spans="1:3" ht="12.75" customHeight="1" x14ac:dyDescent="0.2">
      <c r="A62" s="12"/>
      <c r="B62" s="11"/>
      <c r="C62" s="11"/>
    </row>
    <row r="63" spans="1:3" ht="12.75" customHeight="1" x14ac:dyDescent="0.2">
      <c r="A63" s="11" t="s">
        <v>35</v>
      </c>
      <c r="B63" s="11"/>
      <c r="C63" s="11" t="s">
        <v>10</v>
      </c>
    </row>
    <row r="64" spans="1:3" ht="12.75" customHeight="1" x14ac:dyDescent="0.2">
      <c r="A64" s="5" t="s">
        <v>31</v>
      </c>
      <c r="B64" s="11"/>
      <c r="C64" s="11"/>
    </row>
    <row r="65" spans="1:3" ht="13.5" customHeight="1" x14ac:dyDescent="0.2">
      <c r="A65" s="5" t="s">
        <v>32</v>
      </c>
      <c r="B65" s="11"/>
      <c r="C65" s="21">
        <f>2.5*1/3</f>
        <v>0.83333333333333337</v>
      </c>
    </row>
    <row r="66" spans="1:3" ht="13.5" customHeight="1" x14ac:dyDescent="0.2">
      <c r="A66" s="12" t="s">
        <v>33</v>
      </c>
      <c r="B66" s="11"/>
      <c r="C66" s="21">
        <f>2.5*2/3</f>
        <v>1.6666666666666667</v>
      </c>
    </row>
    <row r="67" spans="1:3" x14ac:dyDescent="0.2">
      <c r="A67" s="12" t="s">
        <v>34</v>
      </c>
      <c r="B67" s="11"/>
      <c r="C67" s="11">
        <v>2.5</v>
      </c>
    </row>
    <row r="68" spans="1:3" ht="12.75" customHeight="1" x14ac:dyDescent="0.2">
      <c r="A68" s="11"/>
      <c r="B68" s="11"/>
      <c r="C68" s="11"/>
    </row>
    <row r="69" spans="1:3" ht="12.75" customHeight="1" x14ac:dyDescent="0.2">
      <c r="A69" s="11" t="s">
        <v>36</v>
      </c>
      <c r="B69" s="11"/>
      <c r="C69" s="11"/>
    </row>
    <row r="70" spans="1:3" ht="12.75" customHeight="1" x14ac:dyDescent="0.2">
      <c r="A70" s="5" t="s">
        <v>31</v>
      </c>
      <c r="B70" s="11"/>
      <c r="C70" s="11"/>
    </row>
    <row r="71" spans="1:3" ht="13.5" customHeight="1" x14ac:dyDescent="0.2">
      <c r="A71" s="5" t="s">
        <v>32</v>
      </c>
      <c r="B71" s="11"/>
      <c r="C71" s="11"/>
    </row>
    <row r="72" spans="1:3" x14ac:dyDescent="0.2">
      <c r="A72" s="12" t="s">
        <v>33</v>
      </c>
      <c r="B72" s="11"/>
      <c r="C72" s="11"/>
    </row>
    <row r="73" spans="1:3" x14ac:dyDescent="0.2">
      <c r="A73" s="12" t="s">
        <v>34</v>
      </c>
      <c r="B73" s="11"/>
      <c r="C73" s="11"/>
    </row>
    <row r="74" spans="1:3" ht="12.75" customHeight="1" x14ac:dyDescent="0.2">
      <c r="A74" s="11"/>
      <c r="B74" s="11"/>
      <c r="C74" s="11"/>
    </row>
    <row r="75" spans="1:3" ht="12.75" customHeight="1" x14ac:dyDescent="0.2">
      <c r="A75" s="11" t="s">
        <v>37</v>
      </c>
      <c r="B75" s="11"/>
      <c r="C75" s="11"/>
    </row>
    <row r="76" spans="1:3" ht="12.75" customHeight="1" x14ac:dyDescent="0.2">
      <c r="A76" s="5" t="s">
        <v>31</v>
      </c>
      <c r="B76" s="11"/>
      <c r="C76" s="11"/>
    </row>
    <row r="77" spans="1:3" ht="13.5" customHeight="1" x14ac:dyDescent="0.2">
      <c r="A77" s="5" t="s">
        <v>32</v>
      </c>
      <c r="B77" s="11"/>
      <c r="C77" s="11"/>
    </row>
    <row r="78" spans="1:3" ht="13.5" customHeight="1" x14ac:dyDescent="0.2">
      <c r="A78" s="12" t="s">
        <v>33</v>
      </c>
      <c r="B78" s="11"/>
      <c r="C78" s="11"/>
    </row>
    <row r="79" spans="1:3" x14ac:dyDescent="0.2">
      <c r="A79" s="12" t="s">
        <v>34</v>
      </c>
      <c r="B79" s="11"/>
      <c r="C79" s="11"/>
    </row>
    <row r="80" spans="1:3" ht="12.75" customHeight="1" x14ac:dyDescent="0.2">
      <c r="A80" s="11"/>
      <c r="B80" s="11"/>
      <c r="C80" s="11"/>
    </row>
    <row r="81" spans="1:3" ht="12.75" customHeight="1" x14ac:dyDescent="0.2">
      <c r="A81" s="11" t="s">
        <v>38</v>
      </c>
      <c r="B81" s="11"/>
      <c r="C81" s="11"/>
    </row>
    <row r="82" spans="1:3" ht="12.75" customHeight="1" x14ac:dyDescent="0.2">
      <c r="A82" s="5" t="s">
        <v>31</v>
      </c>
      <c r="B82" s="11"/>
      <c r="C82" s="11"/>
    </row>
    <row r="83" spans="1:3" ht="13.5" customHeight="1" x14ac:dyDescent="0.2">
      <c r="A83" s="5" t="s">
        <v>32</v>
      </c>
      <c r="B83" s="11"/>
      <c r="C83" s="11"/>
    </row>
    <row r="84" spans="1:3" ht="15.75" customHeight="1" x14ac:dyDescent="0.2">
      <c r="A84" s="12" t="s">
        <v>33</v>
      </c>
      <c r="B84" s="11"/>
      <c r="C84" s="11"/>
    </row>
    <row r="85" spans="1:3" x14ac:dyDescent="0.2">
      <c r="A85" s="12" t="s">
        <v>34</v>
      </c>
      <c r="B85" s="11"/>
      <c r="C85" s="11"/>
    </row>
    <row r="86" spans="1:3" ht="12.75" customHeight="1" x14ac:dyDescent="0.2"/>
    <row r="87" spans="1:3" ht="12.75" customHeight="1" x14ac:dyDescent="0.2"/>
    <row r="88" spans="1:3" ht="12.75" customHeight="1" x14ac:dyDescent="0.2"/>
    <row r="89" spans="1:3" ht="13.5" customHeight="1" x14ac:dyDescent="0.2"/>
    <row r="94" spans="1:3" ht="12.75" customHeight="1" x14ac:dyDescent="0.2"/>
    <row r="95" spans="1:3" ht="12.75" customHeight="1" x14ac:dyDescent="0.2"/>
    <row r="96" spans="1:3" ht="12.75" customHeight="1" x14ac:dyDescent="0.2"/>
    <row r="97" ht="13.5" customHeight="1" x14ac:dyDescent="0.2"/>
  </sheetData>
  <dataConsolidate/>
  <mergeCells count="17">
    <mergeCell ref="E36:F36"/>
    <mergeCell ref="E37:F37"/>
    <mergeCell ref="G36:K36"/>
    <mergeCell ref="G37:J37"/>
    <mergeCell ref="L34:L35"/>
    <mergeCell ref="M34:M35"/>
    <mergeCell ref="E1:N2"/>
    <mergeCell ref="E3:N3"/>
    <mergeCell ref="L8:L15"/>
    <mergeCell ref="M8:M15"/>
    <mergeCell ref="M21:M22"/>
    <mergeCell ref="M28:M29"/>
    <mergeCell ref="L28:L29"/>
    <mergeCell ref="L21:L22"/>
    <mergeCell ref="E26:F27"/>
    <mergeCell ref="E34:F35"/>
    <mergeCell ref="E28:E29"/>
  </mergeCells>
  <pageMargins left="0.7" right="0.7" top="0.75" bottom="0.75" header="0.3" footer="0.3"/>
  <pageSetup scale="49" orientation="portrait" verticalDpi="120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308"/>
  <sheetViews>
    <sheetView workbookViewId="0">
      <pane ySplit="9" topLeftCell="A10" activePane="bottomLeft" state="frozen"/>
      <selection pane="bottomLeft" sqref="A1:J2"/>
    </sheetView>
  </sheetViews>
  <sheetFormatPr defaultColWidth="8.85546875" defaultRowHeight="15" x14ac:dyDescent="0.25"/>
  <cols>
    <col min="1" max="3" width="23.7109375" customWidth="1"/>
    <col min="4" max="9" width="4.7109375" customWidth="1"/>
    <col min="10" max="10" width="15.7109375" customWidth="1"/>
  </cols>
  <sheetData>
    <row r="1" spans="1:22" x14ac:dyDescent="0.25">
      <c r="A1" s="179" t="str">
        <f>contact!B6</f>
        <v>University of South Florida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22" x14ac:dyDescent="0.25">
      <c r="A2" s="179"/>
      <c r="B2" s="165"/>
      <c r="C2" s="165"/>
      <c r="D2" s="165"/>
      <c r="E2" s="165"/>
      <c r="F2" s="165"/>
      <c r="G2" s="165"/>
      <c r="H2" s="165"/>
      <c r="I2" s="165"/>
      <c r="J2" s="165"/>
    </row>
    <row r="3" spans="1:22" x14ac:dyDescent="0.25">
      <c r="A3" s="160" t="s">
        <v>48</v>
      </c>
      <c r="B3" s="160"/>
      <c r="C3" s="160"/>
      <c r="D3" s="160"/>
      <c r="E3" s="160"/>
      <c r="F3" s="160"/>
      <c r="G3" s="160"/>
      <c r="H3" s="160"/>
      <c r="I3" s="160"/>
      <c r="J3" s="160"/>
    </row>
    <row r="5" spans="1:22" x14ac:dyDescent="0.25">
      <c r="A5" s="25" t="s">
        <v>172</v>
      </c>
      <c r="C5" t="s">
        <v>177</v>
      </c>
    </row>
    <row r="6" spans="1:22" x14ac:dyDescent="0.25">
      <c r="A6" t="s">
        <v>178</v>
      </c>
    </row>
    <row r="7" spans="1:22" x14ac:dyDescent="0.25">
      <c r="A7" s="211" t="s">
        <v>173</v>
      </c>
      <c r="B7" s="211" t="s">
        <v>174</v>
      </c>
      <c r="C7" s="211" t="s">
        <v>175</v>
      </c>
      <c r="D7" s="210" t="s">
        <v>179</v>
      </c>
      <c r="E7" s="210"/>
      <c r="F7" s="210"/>
      <c r="G7" s="210"/>
      <c r="H7" s="210"/>
      <c r="I7" s="210"/>
      <c r="J7" s="211" t="s">
        <v>194</v>
      </c>
      <c r="K7" s="133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</row>
    <row r="8" spans="1:22" x14ac:dyDescent="0.25">
      <c r="A8" s="211"/>
      <c r="B8" s="211"/>
      <c r="C8" s="211"/>
      <c r="D8" s="90">
        <v>1</v>
      </c>
      <c r="E8" s="90">
        <v>2</v>
      </c>
      <c r="F8" s="90">
        <v>3</v>
      </c>
      <c r="G8" s="90">
        <v>4</v>
      </c>
      <c r="H8" s="90" t="s">
        <v>197</v>
      </c>
      <c r="I8" s="90" t="s">
        <v>176</v>
      </c>
      <c r="J8" s="211"/>
      <c r="K8" s="133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</row>
    <row r="9" spans="1:22" ht="15.75" thickBot="1" x14ac:dyDescent="0.3">
      <c r="A9" s="207" t="s">
        <v>170</v>
      </c>
      <c r="B9" s="208"/>
      <c r="C9" s="209"/>
      <c r="D9" s="95">
        <f t="shared" ref="D9:J9" si="0">SUM(D10:D308)</f>
        <v>11</v>
      </c>
      <c r="E9" s="95">
        <f t="shared" si="0"/>
        <v>18</v>
      </c>
      <c r="F9" s="95">
        <f t="shared" si="0"/>
        <v>39</v>
      </c>
      <c r="G9" s="95">
        <f t="shared" si="0"/>
        <v>32</v>
      </c>
      <c r="H9" s="95">
        <f t="shared" si="0"/>
        <v>9</v>
      </c>
      <c r="I9" s="95">
        <f t="shared" si="0"/>
        <v>11</v>
      </c>
      <c r="J9" s="95">
        <f t="shared" si="0"/>
        <v>84</v>
      </c>
    </row>
    <row r="10" spans="1:22" ht="15.75" thickTop="1" x14ac:dyDescent="0.25">
      <c r="A10" s="78" t="s">
        <v>405</v>
      </c>
      <c r="B10" s="96" t="s">
        <v>393</v>
      </c>
      <c r="C10" s="111"/>
      <c r="D10" s="92"/>
      <c r="E10" s="92"/>
      <c r="F10" s="92"/>
      <c r="G10" s="92">
        <v>1</v>
      </c>
      <c r="H10" s="92"/>
      <c r="I10" s="92"/>
      <c r="J10" s="92">
        <v>1</v>
      </c>
    </row>
    <row r="11" spans="1:22" x14ac:dyDescent="0.25">
      <c r="A11" s="113" t="s">
        <v>198</v>
      </c>
      <c r="B11" s="113" t="s">
        <v>199</v>
      </c>
      <c r="C11" s="112"/>
      <c r="D11" s="93"/>
      <c r="E11" s="93"/>
      <c r="F11" s="93"/>
      <c r="G11" s="93">
        <v>1</v>
      </c>
      <c r="H11" s="93"/>
      <c r="I11" s="93"/>
      <c r="J11" s="93">
        <v>0</v>
      </c>
    </row>
    <row r="12" spans="1:22" x14ac:dyDescent="0.25">
      <c r="A12" s="78" t="s">
        <v>406</v>
      </c>
      <c r="B12" s="96" t="s">
        <v>394</v>
      </c>
      <c r="C12" s="112"/>
      <c r="D12" s="93"/>
      <c r="E12" s="93"/>
      <c r="F12" s="93"/>
      <c r="G12" s="93">
        <v>1</v>
      </c>
      <c r="H12" s="93"/>
      <c r="I12" s="93"/>
      <c r="J12" s="93">
        <v>1</v>
      </c>
    </row>
    <row r="13" spans="1:22" x14ac:dyDescent="0.25">
      <c r="A13" s="78" t="s">
        <v>407</v>
      </c>
      <c r="B13" s="96" t="s">
        <v>395</v>
      </c>
      <c r="C13" s="112"/>
      <c r="D13" s="93"/>
      <c r="E13" s="93"/>
      <c r="F13" s="93"/>
      <c r="G13" s="93">
        <v>1</v>
      </c>
      <c r="H13" s="93"/>
      <c r="I13" s="93"/>
      <c r="J13" s="93">
        <v>1</v>
      </c>
    </row>
    <row r="14" spans="1:22" x14ac:dyDescent="0.25">
      <c r="A14" s="78" t="s">
        <v>408</v>
      </c>
      <c r="B14" s="96" t="s">
        <v>396</v>
      </c>
      <c r="C14" s="112"/>
      <c r="D14" s="93"/>
      <c r="E14" s="93">
        <v>1</v>
      </c>
      <c r="F14" s="93"/>
      <c r="G14" s="93"/>
      <c r="H14" s="93"/>
      <c r="I14" s="93"/>
      <c r="J14" s="93">
        <v>1</v>
      </c>
    </row>
    <row r="15" spans="1:22" x14ac:dyDescent="0.25">
      <c r="A15" s="78" t="s">
        <v>409</v>
      </c>
      <c r="B15" s="96" t="s">
        <v>397</v>
      </c>
      <c r="C15" s="112"/>
      <c r="D15" s="93"/>
      <c r="E15" s="93"/>
      <c r="F15" s="93"/>
      <c r="G15" s="93">
        <v>1</v>
      </c>
      <c r="H15" s="93"/>
      <c r="I15" s="93"/>
      <c r="J15" s="93">
        <v>1</v>
      </c>
    </row>
    <row r="16" spans="1:22" x14ac:dyDescent="0.25">
      <c r="A16" s="113" t="s">
        <v>200</v>
      </c>
      <c r="B16" s="113" t="s">
        <v>201</v>
      </c>
      <c r="C16" s="112"/>
      <c r="D16" s="93"/>
      <c r="E16" s="93"/>
      <c r="F16" s="93">
        <v>1</v>
      </c>
      <c r="G16" s="93"/>
      <c r="H16" s="93"/>
      <c r="I16" s="93"/>
      <c r="J16" s="93">
        <v>0</v>
      </c>
    </row>
    <row r="17" spans="1:10" x14ac:dyDescent="0.25">
      <c r="A17" s="78" t="s">
        <v>410</v>
      </c>
      <c r="B17" s="96" t="s">
        <v>398</v>
      </c>
      <c r="C17" s="112"/>
      <c r="D17" s="93"/>
      <c r="E17" s="93"/>
      <c r="F17" s="93">
        <v>1</v>
      </c>
      <c r="G17" s="93"/>
      <c r="H17" s="93"/>
      <c r="I17" s="93"/>
      <c r="J17" s="93">
        <v>1</v>
      </c>
    </row>
    <row r="18" spans="1:10" x14ac:dyDescent="0.25">
      <c r="A18" s="113" t="s">
        <v>202</v>
      </c>
      <c r="B18" s="113" t="s">
        <v>203</v>
      </c>
      <c r="C18" s="112"/>
      <c r="D18" s="93"/>
      <c r="E18" s="93"/>
      <c r="F18" s="93"/>
      <c r="G18" s="93"/>
      <c r="H18" s="93"/>
      <c r="I18" s="93">
        <v>1</v>
      </c>
      <c r="J18" s="93">
        <v>1</v>
      </c>
    </row>
    <row r="19" spans="1:10" x14ac:dyDescent="0.25">
      <c r="A19" s="78" t="s">
        <v>411</v>
      </c>
      <c r="B19" s="96" t="s">
        <v>399</v>
      </c>
      <c r="C19" s="112"/>
      <c r="D19" s="93"/>
      <c r="E19" s="93"/>
      <c r="F19" s="93"/>
      <c r="G19" s="93">
        <v>1</v>
      </c>
      <c r="H19" s="93"/>
      <c r="I19" s="93"/>
      <c r="J19" s="93">
        <v>1</v>
      </c>
    </row>
    <row r="20" spans="1:10" x14ac:dyDescent="0.25">
      <c r="A20" s="113" t="s">
        <v>204</v>
      </c>
      <c r="B20" s="113" t="s">
        <v>205</v>
      </c>
      <c r="C20" s="112"/>
      <c r="D20" s="93"/>
      <c r="E20" s="93"/>
      <c r="F20" s="93"/>
      <c r="G20" s="93">
        <v>1</v>
      </c>
      <c r="H20" s="93"/>
      <c r="I20" s="93"/>
      <c r="J20" s="93">
        <v>1</v>
      </c>
    </row>
    <row r="21" spans="1:10" x14ac:dyDescent="0.25">
      <c r="A21" s="78" t="s">
        <v>400</v>
      </c>
      <c r="B21" s="96" t="s">
        <v>401</v>
      </c>
      <c r="C21" s="112"/>
      <c r="D21" s="93"/>
      <c r="E21" s="93"/>
      <c r="F21" s="93">
        <v>1</v>
      </c>
      <c r="G21" s="93"/>
      <c r="H21" s="93"/>
      <c r="I21" s="93"/>
      <c r="J21" s="93">
        <v>1</v>
      </c>
    </row>
    <row r="22" spans="1:10" x14ac:dyDescent="0.25">
      <c r="A22" s="78" t="s">
        <v>402</v>
      </c>
      <c r="B22" s="96" t="s">
        <v>255</v>
      </c>
      <c r="C22" s="112"/>
      <c r="D22" s="93"/>
      <c r="E22" s="93"/>
      <c r="F22" s="93"/>
      <c r="G22" s="93"/>
      <c r="H22" s="93"/>
      <c r="I22" s="93">
        <v>1</v>
      </c>
      <c r="J22" s="93">
        <v>1</v>
      </c>
    </row>
    <row r="23" spans="1:10" x14ac:dyDescent="0.25">
      <c r="A23" s="113" t="s">
        <v>206</v>
      </c>
      <c r="B23" s="113" t="s">
        <v>207</v>
      </c>
      <c r="C23" s="112"/>
      <c r="D23" s="93">
        <v>1</v>
      </c>
      <c r="E23" s="93"/>
      <c r="F23" s="93"/>
      <c r="G23" s="93"/>
      <c r="H23" s="93"/>
      <c r="I23" s="93"/>
      <c r="J23" s="93">
        <v>0</v>
      </c>
    </row>
    <row r="24" spans="1:10" x14ac:dyDescent="0.25">
      <c r="A24" s="78" t="s">
        <v>403</v>
      </c>
      <c r="B24" s="96" t="s">
        <v>404</v>
      </c>
      <c r="C24" s="112"/>
      <c r="D24" s="93"/>
      <c r="E24" s="93"/>
      <c r="F24" s="93"/>
      <c r="G24" s="93"/>
      <c r="H24" s="93"/>
      <c r="I24" s="93">
        <v>1</v>
      </c>
      <c r="J24" s="93">
        <v>1</v>
      </c>
    </row>
    <row r="25" spans="1:10" x14ac:dyDescent="0.25">
      <c r="A25" s="113" t="s">
        <v>208</v>
      </c>
      <c r="B25" s="113" t="s">
        <v>209</v>
      </c>
      <c r="C25" s="112"/>
      <c r="D25" s="93"/>
      <c r="E25" s="93">
        <v>1</v>
      </c>
      <c r="F25" s="93"/>
      <c r="G25" s="93"/>
      <c r="H25" s="93"/>
      <c r="I25" s="93"/>
      <c r="J25" s="93">
        <v>0</v>
      </c>
    </row>
    <row r="26" spans="1:10" x14ac:dyDescent="0.25">
      <c r="A26" s="96" t="s">
        <v>368</v>
      </c>
      <c r="B26" s="96" t="s">
        <v>369</v>
      </c>
      <c r="C26" s="112"/>
      <c r="D26" s="93"/>
      <c r="E26" s="93"/>
      <c r="F26" s="93"/>
      <c r="G26" s="93"/>
      <c r="H26" s="93">
        <v>1</v>
      </c>
      <c r="I26" s="93"/>
      <c r="J26" s="93">
        <v>1</v>
      </c>
    </row>
    <row r="27" spans="1:10" x14ac:dyDescent="0.25">
      <c r="A27" s="113" t="s">
        <v>210</v>
      </c>
      <c r="B27" s="113" t="s">
        <v>211</v>
      </c>
      <c r="C27" s="112"/>
      <c r="D27" s="93"/>
      <c r="E27" s="93">
        <v>1</v>
      </c>
      <c r="F27" s="93"/>
      <c r="G27" s="93"/>
      <c r="H27" s="93"/>
      <c r="I27" s="93"/>
      <c r="J27" s="93">
        <v>1</v>
      </c>
    </row>
    <row r="28" spans="1:10" x14ac:dyDescent="0.25">
      <c r="A28" s="113" t="s">
        <v>212</v>
      </c>
      <c r="B28" s="113" t="s">
        <v>213</v>
      </c>
      <c r="C28" s="112"/>
      <c r="D28" s="93"/>
      <c r="E28" s="93">
        <v>1</v>
      </c>
      <c r="F28" s="93"/>
      <c r="G28" s="93"/>
      <c r="H28" s="93"/>
      <c r="I28" s="93"/>
      <c r="J28" s="93">
        <v>1</v>
      </c>
    </row>
    <row r="29" spans="1:10" x14ac:dyDescent="0.25">
      <c r="A29" s="78" t="s">
        <v>412</v>
      </c>
      <c r="B29" s="96" t="s">
        <v>413</v>
      </c>
      <c r="C29" s="112"/>
      <c r="D29" s="93"/>
      <c r="E29" s="93"/>
      <c r="F29" s="93">
        <v>1</v>
      </c>
      <c r="G29" s="93"/>
      <c r="H29" s="93"/>
      <c r="I29" s="93"/>
      <c r="J29" s="93">
        <v>1</v>
      </c>
    </row>
    <row r="30" spans="1:10" x14ac:dyDescent="0.25">
      <c r="A30" s="113" t="s">
        <v>214</v>
      </c>
      <c r="B30" s="113" t="s">
        <v>215</v>
      </c>
      <c r="C30" s="112"/>
      <c r="D30" s="93"/>
      <c r="E30" s="93"/>
      <c r="F30" s="93"/>
      <c r="G30" s="93">
        <v>1</v>
      </c>
      <c r="H30" s="93"/>
      <c r="I30" s="93"/>
      <c r="J30" s="93">
        <v>1</v>
      </c>
    </row>
    <row r="31" spans="1:10" x14ac:dyDescent="0.25">
      <c r="A31" s="113" t="s">
        <v>216</v>
      </c>
      <c r="B31" s="113" t="s">
        <v>217</v>
      </c>
      <c r="C31" s="112"/>
      <c r="D31" s="93">
        <v>1</v>
      </c>
      <c r="E31" s="93"/>
      <c r="F31" s="93"/>
      <c r="G31" s="93"/>
      <c r="H31" s="93"/>
      <c r="I31" s="93"/>
      <c r="J31" s="93">
        <v>0</v>
      </c>
    </row>
    <row r="32" spans="1:10" x14ac:dyDescent="0.25">
      <c r="A32" s="113" t="s">
        <v>218</v>
      </c>
      <c r="B32" s="113" t="s">
        <v>219</v>
      </c>
      <c r="C32" s="112"/>
      <c r="D32" s="93"/>
      <c r="E32" s="93"/>
      <c r="F32" s="93">
        <v>1</v>
      </c>
      <c r="G32" s="93"/>
      <c r="H32" s="93"/>
      <c r="I32" s="93"/>
      <c r="J32" s="93">
        <v>1</v>
      </c>
    </row>
    <row r="33" spans="1:10" x14ac:dyDescent="0.25">
      <c r="A33" s="96" t="s">
        <v>414</v>
      </c>
      <c r="B33" s="96" t="s">
        <v>415</v>
      </c>
      <c r="C33" s="112"/>
      <c r="D33" s="93"/>
      <c r="E33" s="93"/>
      <c r="F33" s="93"/>
      <c r="G33" s="93"/>
      <c r="H33" s="93"/>
      <c r="I33" s="93">
        <v>1</v>
      </c>
      <c r="J33" s="93">
        <v>1</v>
      </c>
    </row>
    <row r="34" spans="1:10" x14ac:dyDescent="0.25">
      <c r="A34" s="96" t="s">
        <v>416</v>
      </c>
      <c r="B34" s="96" t="s">
        <v>417</v>
      </c>
      <c r="C34" s="112"/>
      <c r="D34" s="93">
        <v>1</v>
      </c>
      <c r="E34" s="93"/>
      <c r="F34" s="93"/>
      <c r="G34" s="93"/>
      <c r="H34" s="93"/>
      <c r="I34" s="93"/>
      <c r="J34" s="93">
        <v>1</v>
      </c>
    </row>
    <row r="35" spans="1:10" x14ac:dyDescent="0.25">
      <c r="A35" s="96" t="s">
        <v>418</v>
      </c>
      <c r="B35" s="96" t="s">
        <v>419</v>
      </c>
      <c r="C35" s="112"/>
      <c r="D35" s="93"/>
      <c r="E35" s="93"/>
      <c r="F35" s="93">
        <v>1</v>
      </c>
      <c r="G35" s="93"/>
      <c r="H35" s="93"/>
      <c r="I35" s="93"/>
      <c r="J35" s="93">
        <v>1</v>
      </c>
    </row>
    <row r="36" spans="1:10" x14ac:dyDescent="0.25">
      <c r="A36" s="96" t="s">
        <v>420</v>
      </c>
      <c r="B36" s="96" t="s">
        <v>421</v>
      </c>
      <c r="C36" s="112"/>
      <c r="D36" s="93"/>
      <c r="E36" s="93"/>
      <c r="F36" s="93"/>
      <c r="G36" s="93">
        <v>1</v>
      </c>
      <c r="H36" s="93"/>
      <c r="I36" s="93"/>
      <c r="J36" s="93">
        <v>1</v>
      </c>
    </row>
    <row r="37" spans="1:10" x14ac:dyDescent="0.25">
      <c r="A37" s="113" t="s">
        <v>220</v>
      </c>
      <c r="B37" s="113" t="s">
        <v>221</v>
      </c>
      <c r="C37" s="112"/>
      <c r="D37" s="93"/>
      <c r="E37" s="93">
        <v>1</v>
      </c>
      <c r="F37" s="93"/>
      <c r="G37" s="93"/>
      <c r="H37" s="93"/>
      <c r="I37" s="93"/>
      <c r="J37" s="93">
        <v>0</v>
      </c>
    </row>
    <row r="38" spans="1:10" x14ac:dyDescent="0.25">
      <c r="A38" s="113" t="s">
        <v>222</v>
      </c>
      <c r="B38" s="113" t="s">
        <v>223</v>
      </c>
      <c r="C38" s="112"/>
      <c r="D38" s="93"/>
      <c r="E38" s="93"/>
      <c r="F38" s="93">
        <v>1</v>
      </c>
      <c r="G38" s="93"/>
      <c r="H38" s="93"/>
      <c r="I38" s="93"/>
      <c r="J38" s="93">
        <v>0</v>
      </c>
    </row>
    <row r="39" spans="1:10" x14ac:dyDescent="0.25">
      <c r="A39" s="113" t="s">
        <v>222</v>
      </c>
      <c r="B39" s="113" t="s">
        <v>224</v>
      </c>
      <c r="C39" s="112"/>
      <c r="D39" s="93"/>
      <c r="E39" s="93"/>
      <c r="F39" s="93">
        <v>1</v>
      </c>
      <c r="G39" s="93"/>
      <c r="H39" s="93"/>
      <c r="I39" s="93"/>
      <c r="J39" s="93">
        <v>1</v>
      </c>
    </row>
    <row r="40" spans="1:10" x14ac:dyDescent="0.25">
      <c r="A40" s="96" t="s">
        <v>422</v>
      </c>
      <c r="B40" s="96" t="s">
        <v>423</v>
      </c>
      <c r="C40" s="112"/>
      <c r="D40" s="93"/>
      <c r="E40" s="93"/>
      <c r="F40" s="93">
        <v>1</v>
      </c>
      <c r="G40" s="93"/>
      <c r="H40" s="93"/>
      <c r="I40" s="93"/>
      <c r="J40" s="93">
        <v>1</v>
      </c>
    </row>
    <row r="41" spans="1:10" x14ac:dyDescent="0.25">
      <c r="A41" s="96" t="s">
        <v>225</v>
      </c>
      <c r="B41" s="96" t="s">
        <v>226</v>
      </c>
      <c r="C41" s="112"/>
      <c r="D41" s="93"/>
      <c r="E41" s="93"/>
      <c r="F41" s="93"/>
      <c r="G41" s="93">
        <v>1</v>
      </c>
      <c r="H41" s="93"/>
      <c r="I41" s="93"/>
      <c r="J41" s="93">
        <v>0</v>
      </c>
    </row>
    <row r="42" spans="1:10" x14ac:dyDescent="0.25">
      <c r="A42" s="96" t="s">
        <v>424</v>
      </c>
      <c r="B42" s="96" t="s">
        <v>425</v>
      </c>
      <c r="C42" s="112"/>
      <c r="D42" s="93"/>
      <c r="E42" s="93"/>
      <c r="F42" s="93"/>
      <c r="G42" s="93"/>
      <c r="H42" s="93">
        <v>1</v>
      </c>
      <c r="I42" s="93"/>
      <c r="J42" s="93">
        <v>1</v>
      </c>
    </row>
    <row r="43" spans="1:10" x14ac:dyDescent="0.25">
      <c r="A43" s="96" t="s">
        <v>426</v>
      </c>
      <c r="B43" s="96" t="s">
        <v>427</v>
      </c>
      <c r="C43" s="112"/>
      <c r="D43" s="93"/>
      <c r="E43" s="93"/>
      <c r="F43" s="93">
        <v>1</v>
      </c>
      <c r="G43" s="93"/>
      <c r="H43" s="93"/>
      <c r="I43" s="93"/>
      <c r="J43" s="93">
        <v>1</v>
      </c>
    </row>
    <row r="44" spans="1:10" x14ac:dyDescent="0.25">
      <c r="A44" s="96" t="s">
        <v>428</v>
      </c>
      <c r="B44" s="96" t="s">
        <v>429</v>
      </c>
      <c r="C44" s="112"/>
      <c r="D44" s="93"/>
      <c r="E44" s="93"/>
      <c r="F44" s="93">
        <v>1</v>
      </c>
      <c r="G44" s="93"/>
      <c r="H44" s="93"/>
      <c r="I44" s="93"/>
      <c r="J44" s="93">
        <v>1</v>
      </c>
    </row>
    <row r="45" spans="1:10" x14ac:dyDescent="0.25">
      <c r="A45" s="113" t="s">
        <v>227</v>
      </c>
      <c r="B45" s="113" t="s">
        <v>228</v>
      </c>
      <c r="C45" s="112"/>
      <c r="D45" s="93"/>
      <c r="E45" s="93">
        <v>1</v>
      </c>
      <c r="F45" s="93"/>
      <c r="G45" s="93"/>
      <c r="H45" s="93"/>
      <c r="I45" s="93"/>
      <c r="J45" s="93">
        <v>1</v>
      </c>
    </row>
    <row r="46" spans="1:10" x14ac:dyDescent="0.25">
      <c r="A46" s="113" t="s">
        <v>229</v>
      </c>
      <c r="B46" s="113" t="s">
        <v>230</v>
      </c>
      <c r="C46" s="112"/>
      <c r="D46" s="93"/>
      <c r="E46" s="93"/>
      <c r="F46" s="93">
        <v>1</v>
      </c>
      <c r="G46" s="93"/>
      <c r="H46" s="93"/>
      <c r="I46" s="93"/>
      <c r="J46" s="121">
        <v>0</v>
      </c>
    </row>
    <row r="47" spans="1:10" x14ac:dyDescent="0.25">
      <c r="A47" s="96" t="s">
        <v>430</v>
      </c>
      <c r="B47" s="96" t="s">
        <v>431</v>
      </c>
      <c r="C47" s="112"/>
      <c r="D47" s="93"/>
      <c r="E47" s="93"/>
      <c r="F47" s="93">
        <v>1</v>
      </c>
      <c r="G47" s="93"/>
      <c r="H47" s="93"/>
      <c r="I47" s="93"/>
      <c r="J47" s="93">
        <v>1</v>
      </c>
    </row>
    <row r="48" spans="1:10" x14ac:dyDescent="0.25">
      <c r="A48" s="113" t="s">
        <v>231</v>
      </c>
      <c r="B48" s="113" t="s">
        <v>232</v>
      </c>
      <c r="C48" s="112"/>
      <c r="D48" s="93"/>
      <c r="E48" s="93">
        <v>1</v>
      </c>
      <c r="F48" s="93"/>
      <c r="G48" s="93"/>
      <c r="H48" s="93"/>
      <c r="I48" s="93"/>
      <c r="J48" s="93">
        <v>1</v>
      </c>
    </row>
    <row r="49" spans="1:10" ht="15.75" x14ac:dyDescent="0.25">
      <c r="A49" s="114" t="s">
        <v>233</v>
      </c>
      <c r="B49" s="114" t="s">
        <v>234</v>
      </c>
      <c r="C49" s="112"/>
      <c r="D49" s="93"/>
      <c r="E49" s="93"/>
      <c r="F49" s="93">
        <v>1</v>
      </c>
      <c r="G49" s="93"/>
      <c r="H49" s="93"/>
      <c r="I49" s="93"/>
      <c r="J49" s="93">
        <v>0</v>
      </c>
    </row>
    <row r="50" spans="1:10" x14ac:dyDescent="0.25">
      <c r="A50" s="113" t="s">
        <v>235</v>
      </c>
      <c r="B50" s="113" t="s">
        <v>236</v>
      </c>
      <c r="C50" s="112"/>
      <c r="D50" s="93"/>
      <c r="E50" s="93"/>
      <c r="F50" s="93">
        <v>1</v>
      </c>
      <c r="G50" s="93"/>
      <c r="H50" s="93"/>
      <c r="I50" s="93"/>
      <c r="J50" s="93">
        <v>0</v>
      </c>
    </row>
    <row r="51" spans="1:10" x14ac:dyDescent="0.25">
      <c r="A51" s="96" t="s">
        <v>432</v>
      </c>
      <c r="B51" s="96" t="s">
        <v>433</v>
      </c>
      <c r="C51" s="112"/>
      <c r="D51" s="93"/>
      <c r="E51" s="93"/>
      <c r="F51" s="93">
        <v>1</v>
      </c>
      <c r="G51" s="93"/>
      <c r="H51" s="93"/>
      <c r="I51" s="93"/>
      <c r="J51" s="93">
        <v>1</v>
      </c>
    </row>
    <row r="52" spans="1:10" x14ac:dyDescent="0.25">
      <c r="A52" s="113" t="s">
        <v>237</v>
      </c>
      <c r="B52" s="113" t="s">
        <v>238</v>
      </c>
      <c r="C52" s="112"/>
      <c r="D52" s="93">
        <v>1</v>
      </c>
      <c r="E52" s="93"/>
      <c r="F52" s="93"/>
      <c r="G52" s="93"/>
      <c r="H52" s="93"/>
      <c r="I52" s="93"/>
      <c r="J52" s="93">
        <v>0</v>
      </c>
    </row>
    <row r="53" spans="1:10" x14ac:dyDescent="0.25">
      <c r="A53" s="96" t="s">
        <v>360</v>
      </c>
      <c r="B53" s="96" t="s">
        <v>361</v>
      </c>
      <c r="C53" s="112"/>
      <c r="D53" s="93"/>
      <c r="E53" s="93"/>
      <c r="F53" s="93"/>
      <c r="G53" s="93">
        <v>1</v>
      </c>
      <c r="H53" s="93"/>
      <c r="I53" s="93"/>
      <c r="J53" s="121">
        <v>1</v>
      </c>
    </row>
    <row r="54" spans="1:10" x14ac:dyDescent="0.25">
      <c r="A54" s="113" t="s">
        <v>239</v>
      </c>
      <c r="B54" s="113" t="s">
        <v>240</v>
      </c>
      <c r="C54" s="112"/>
      <c r="D54" s="93"/>
      <c r="E54" s="93"/>
      <c r="F54" s="93">
        <v>1</v>
      </c>
      <c r="G54" s="93"/>
      <c r="H54" s="93"/>
      <c r="I54" s="93"/>
      <c r="J54" s="93">
        <v>1</v>
      </c>
    </row>
    <row r="55" spans="1:10" x14ac:dyDescent="0.25">
      <c r="A55" s="96" t="s">
        <v>434</v>
      </c>
      <c r="B55" s="96" t="s">
        <v>398</v>
      </c>
      <c r="C55" s="112"/>
      <c r="D55" s="93"/>
      <c r="E55" s="93"/>
      <c r="F55" s="93"/>
      <c r="G55" s="93"/>
      <c r="H55" s="93">
        <v>1</v>
      </c>
      <c r="I55" s="93"/>
      <c r="J55" s="93">
        <v>1</v>
      </c>
    </row>
    <row r="56" spans="1:10" x14ac:dyDescent="0.25">
      <c r="A56" s="96" t="s">
        <v>435</v>
      </c>
      <c r="B56" s="96" t="s">
        <v>436</v>
      </c>
      <c r="C56" s="112"/>
      <c r="D56" s="93"/>
      <c r="E56" s="93"/>
      <c r="F56" s="93"/>
      <c r="G56" s="93">
        <v>1</v>
      </c>
      <c r="H56" s="93"/>
      <c r="I56" s="93"/>
      <c r="J56" s="93">
        <v>1</v>
      </c>
    </row>
    <row r="57" spans="1:10" x14ac:dyDescent="0.25">
      <c r="A57" s="96" t="s">
        <v>437</v>
      </c>
      <c r="B57" s="96" t="s">
        <v>438</v>
      </c>
      <c r="C57" s="112"/>
      <c r="D57" s="93"/>
      <c r="E57" s="93"/>
      <c r="F57" s="93"/>
      <c r="G57" s="93">
        <v>1</v>
      </c>
      <c r="H57" s="93"/>
      <c r="I57" s="93"/>
      <c r="J57" s="93">
        <v>1</v>
      </c>
    </row>
    <row r="58" spans="1:10" x14ac:dyDescent="0.25">
      <c r="A58" s="96" t="s">
        <v>439</v>
      </c>
      <c r="B58" s="96" t="s">
        <v>440</v>
      </c>
      <c r="C58" s="112"/>
      <c r="D58" s="93"/>
      <c r="E58" s="93"/>
      <c r="F58" s="93"/>
      <c r="G58" s="93"/>
      <c r="H58" s="93"/>
      <c r="I58" s="93">
        <v>1</v>
      </c>
      <c r="J58" s="93">
        <v>1</v>
      </c>
    </row>
    <row r="59" spans="1:10" x14ac:dyDescent="0.25">
      <c r="A59" s="113" t="s">
        <v>241</v>
      </c>
      <c r="B59" s="113" t="s">
        <v>242</v>
      </c>
      <c r="C59" s="112"/>
      <c r="D59" s="93"/>
      <c r="E59" s="93"/>
      <c r="F59" s="93">
        <v>1</v>
      </c>
      <c r="G59" s="93"/>
      <c r="H59" s="93"/>
      <c r="I59" s="93"/>
      <c r="J59" s="93">
        <v>0</v>
      </c>
    </row>
    <row r="60" spans="1:10" x14ac:dyDescent="0.25">
      <c r="A60" s="78" t="s">
        <v>443</v>
      </c>
      <c r="B60" s="96" t="s">
        <v>280</v>
      </c>
      <c r="C60" s="112"/>
      <c r="D60" s="93"/>
      <c r="E60" s="93"/>
      <c r="F60" s="93"/>
      <c r="G60" s="93"/>
      <c r="H60" s="93"/>
      <c r="I60" s="93">
        <v>1</v>
      </c>
      <c r="J60" s="93">
        <v>1</v>
      </c>
    </row>
    <row r="61" spans="1:10" x14ac:dyDescent="0.25">
      <c r="A61" s="113" t="s">
        <v>243</v>
      </c>
      <c r="B61" s="113" t="s">
        <v>234</v>
      </c>
      <c r="C61" s="112"/>
      <c r="D61" s="93"/>
      <c r="E61" s="93"/>
      <c r="F61" s="93">
        <v>1</v>
      </c>
      <c r="G61" s="93"/>
      <c r="H61" s="93"/>
      <c r="I61" s="93"/>
      <c r="J61" s="93">
        <v>0</v>
      </c>
    </row>
    <row r="62" spans="1:10" x14ac:dyDescent="0.25">
      <c r="A62" s="78" t="s">
        <v>444</v>
      </c>
      <c r="B62" s="96" t="s">
        <v>230</v>
      </c>
      <c r="C62" s="112"/>
      <c r="D62" s="93"/>
      <c r="E62" s="93"/>
      <c r="F62" s="93">
        <v>1</v>
      </c>
      <c r="G62" s="93"/>
      <c r="H62" s="93"/>
      <c r="I62" s="93"/>
      <c r="J62" s="93">
        <v>1</v>
      </c>
    </row>
    <row r="63" spans="1:10" x14ac:dyDescent="0.25">
      <c r="A63" s="78" t="s">
        <v>445</v>
      </c>
      <c r="B63" s="96" t="s">
        <v>441</v>
      </c>
      <c r="C63" s="112"/>
      <c r="D63" s="93"/>
      <c r="E63" s="93"/>
      <c r="F63" s="93"/>
      <c r="G63" s="93">
        <v>1</v>
      </c>
      <c r="H63" s="93"/>
      <c r="I63" s="93"/>
      <c r="J63" s="93">
        <v>1</v>
      </c>
    </row>
    <row r="64" spans="1:10" x14ac:dyDescent="0.25">
      <c r="A64" s="113" t="s">
        <v>244</v>
      </c>
      <c r="B64" s="113" t="s">
        <v>245</v>
      </c>
      <c r="C64" s="112"/>
      <c r="D64" s="93"/>
      <c r="E64" s="93">
        <v>1</v>
      </c>
      <c r="F64" s="93"/>
      <c r="G64" s="93"/>
      <c r="H64" s="93"/>
      <c r="I64" s="93"/>
      <c r="J64" s="93">
        <v>0</v>
      </c>
    </row>
    <row r="65" spans="1:10" x14ac:dyDescent="0.25">
      <c r="A65" s="113" t="s">
        <v>246</v>
      </c>
      <c r="B65" s="113" t="s">
        <v>247</v>
      </c>
      <c r="C65" s="112"/>
      <c r="D65" s="93"/>
      <c r="E65" s="93" t="s">
        <v>24</v>
      </c>
      <c r="F65" s="93">
        <v>1</v>
      </c>
      <c r="G65" s="93"/>
      <c r="H65" s="93"/>
      <c r="I65" s="93"/>
      <c r="J65" s="93">
        <v>0</v>
      </c>
    </row>
    <row r="66" spans="1:10" x14ac:dyDescent="0.25">
      <c r="A66" s="78" t="s">
        <v>446</v>
      </c>
      <c r="B66" s="96" t="s">
        <v>442</v>
      </c>
      <c r="C66" s="112"/>
      <c r="D66" s="93"/>
      <c r="E66" s="93"/>
      <c r="F66" s="93">
        <v>1</v>
      </c>
      <c r="G66" s="93"/>
      <c r="H66" s="93"/>
      <c r="I66" s="93"/>
      <c r="J66" s="93">
        <v>1</v>
      </c>
    </row>
    <row r="67" spans="1:10" x14ac:dyDescent="0.25">
      <c r="A67" s="96" t="s">
        <v>366</v>
      </c>
      <c r="B67" s="96" t="s">
        <v>367</v>
      </c>
      <c r="C67" s="112"/>
      <c r="D67" s="93"/>
      <c r="E67" s="93"/>
      <c r="F67" s="93">
        <v>1</v>
      </c>
      <c r="G67" s="93"/>
      <c r="H67" s="93"/>
      <c r="I67" s="93"/>
      <c r="J67" s="121">
        <v>1</v>
      </c>
    </row>
    <row r="68" spans="1:10" x14ac:dyDescent="0.25">
      <c r="A68" s="78" t="s">
        <v>369</v>
      </c>
      <c r="B68" s="96" t="s">
        <v>245</v>
      </c>
      <c r="C68" s="96"/>
      <c r="D68" s="93"/>
      <c r="E68" s="93"/>
      <c r="F68" s="93"/>
      <c r="G68" s="93">
        <v>1</v>
      </c>
      <c r="H68" s="93"/>
      <c r="I68" s="93"/>
      <c r="J68" s="93">
        <v>1</v>
      </c>
    </row>
    <row r="69" spans="1:10" x14ac:dyDescent="0.25">
      <c r="A69" s="78" t="s">
        <v>447</v>
      </c>
      <c r="B69" s="96" t="s">
        <v>221</v>
      </c>
      <c r="C69" s="96"/>
      <c r="D69" s="93"/>
      <c r="E69" s="93"/>
      <c r="F69" s="93"/>
      <c r="G69" s="93">
        <v>1</v>
      </c>
      <c r="H69" s="93"/>
      <c r="I69" s="93"/>
      <c r="J69" s="93">
        <v>1</v>
      </c>
    </row>
    <row r="70" spans="1:10" x14ac:dyDescent="0.25">
      <c r="A70" s="113" t="s">
        <v>248</v>
      </c>
      <c r="B70" s="113" t="s">
        <v>249</v>
      </c>
      <c r="C70" s="96"/>
      <c r="D70" s="93"/>
      <c r="E70" s="93"/>
      <c r="F70" s="93">
        <v>1</v>
      </c>
      <c r="G70" s="93"/>
      <c r="H70" s="93"/>
      <c r="I70" s="93"/>
      <c r="J70" s="93">
        <v>0</v>
      </c>
    </row>
    <row r="71" spans="1:10" x14ac:dyDescent="0.25">
      <c r="A71" s="115" t="s">
        <v>250</v>
      </c>
      <c r="B71" s="115" t="s">
        <v>251</v>
      </c>
      <c r="C71" s="96"/>
      <c r="D71" s="93"/>
      <c r="E71" s="93"/>
      <c r="F71" s="93">
        <v>1</v>
      </c>
      <c r="G71" s="93"/>
      <c r="H71" s="93"/>
      <c r="I71" s="93"/>
      <c r="J71" s="93">
        <v>0</v>
      </c>
    </row>
    <row r="72" spans="1:10" x14ac:dyDescent="0.25">
      <c r="A72" s="113" t="s">
        <v>252</v>
      </c>
      <c r="B72" s="113" t="s">
        <v>253</v>
      </c>
      <c r="C72" s="96"/>
      <c r="D72" s="93"/>
      <c r="E72" s="93"/>
      <c r="F72" s="93">
        <v>1</v>
      </c>
      <c r="G72" s="93"/>
      <c r="H72" s="93"/>
      <c r="I72" s="93"/>
      <c r="J72" s="93">
        <v>1</v>
      </c>
    </row>
    <row r="73" spans="1:10" x14ac:dyDescent="0.25">
      <c r="A73" s="96" t="s">
        <v>238</v>
      </c>
      <c r="B73" s="96" t="s">
        <v>364</v>
      </c>
      <c r="C73" s="96"/>
      <c r="D73" s="93"/>
      <c r="E73" s="93"/>
      <c r="F73" s="93"/>
      <c r="G73" s="93">
        <v>1</v>
      </c>
      <c r="H73" s="93"/>
      <c r="I73" s="93"/>
      <c r="J73" s="121">
        <v>1</v>
      </c>
    </row>
    <row r="74" spans="1:10" x14ac:dyDescent="0.25">
      <c r="A74" s="113" t="s">
        <v>254</v>
      </c>
      <c r="B74" s="113" t="s">
        <v>255</v>
      </c>
      <c r="C74" s="96"/>
      <c r="D74" s="93">
        <v>1</v>
      </c>
      <c r="E74" s="93"/>
      <c r="F74" s="93"/>
      <c r="G74" s="93"/>
      <c r="H74" s="93"/>
      <c r="I74" s="93"/>
      <c r="J74" s="93">
        <v>0</v>
      </c>
    </row>
    <row r="75" spans="1:10" x14ac:dyDescent="0.25">
      <c r="A75" s="113" t="s">
        <v>256</v>
      </c>
      <c r="B75" s="113" t="s">
        <v>257</v>
      </c>
      <c r="C75" s="96"/>
      <c r="D75" s="93"/>
      <c r="E75" s="93"/>
      <c r="F75" s="93">
        <v>1</v>
      </c>
      <c r="G75" s="93"/>
      <c r="H75" s="93"/>
      <c r="I75" s="93"/>
      <c r="J75" s="93">
        <v>1</v>
      </c>
    </row>
    <row r="76" spans="1:10" x14ac:dyDescent="0.25">
      <c r="A76" s="96" t="s">
        <v>448</v>
      </c>
      <c r="B76" s="96" t="s">
        <v>245</v>
      </c>
      <c r="C76" s="96"/>
      <c r="D76" s="93"/>
      <c r="E76" s="93"/>
      <c r="F76" s="93"/>
      <c r="G76" s="93"/>
      <c r="H76" s="93"/>
      <c r="I76" s="93">
        <v>1</v>
      </c>
      <c r="J76" s="93">
        <v>1</v>
      </c>
    </row>
    <row r="77" spans="1:10" x14ac:dyDescent="0.25">
      <c r="A77" s="113" t="s">
        <v>258</v>
      </c>
      <c r="B77" s="113" t="s">
        <v>259</v>
      </c>
      <c r="C77" s="96"/>
      <c r="D77" s="93">
        <v>1</v>
      </c>
      <c r="E77" s="93"/>
      <c r="F77" s="93"/>
      <c r="G77" s="93"/>
      <c r="H77" s="93"/>
      <c r="I77" s="93"/>
      <c r="J77" s="93">
        <v>0</v>
      </c>
    </row>
    <row r="78" spans="1:10" x14ac:dyDescent="0.25">
      <c r="A78" s="96" t="s">
        <v>449</v>
      </c>
      <c r="B78" s="96" t="s">
        <v>450</v>
      </c>
      <c r="C78" s="96"/>
      <c r="D78" s="93"/>
      <c r="E78" s="93">
        <v>1</v>
      </c>
      <c r="F78" s="93"/>
      <c r="G78" s="93"/>
      <c r="H78" s="93"/>
      <c r="I78" s="93"/>
      <c r="J78" s="93">
        <v>1</v>
      </c>
    </row>
    <row r="79" spans="1:10" x14ac:dyDescent="0.25">
      <c r="A79" s="96" t="s">
        <v>362</v>
      </c>
      <c r="B79" s="96" t="s">
        <v>363</v>
      </c>
      <c r="C79" s="96"/>
      <c r="D79" s="93"/>
      <c r="E79" s="93"/>
      <c r="F79" s="93"/>
      <c r="G79" s="93">
        <v>1</v>
      </c>
      <c r="H79" s="93"/>
      <c r="I79" s="93"/>
      <c r="J79" s="93">
        <v>1</v>
      </c>
    </row>
    <row r="80" spans="1:10" x14ac:dyDescent="0.25">
      <c r="A80" s="113" t="s">
        <v>260</v>
      </c>
      <c r="B80" s="113" t="s">
        <v>261</v>
      </c>
      <c r="C80" s="96"/>
      <c r="D80" s="93"/>
      <c r="E80" s="93"/>
      <c r="F80" s="93">
        <v>1</v>
      </c>
      <c r="G80" s="93"/>
      <c r="H80" s="93"/>
      <c r="I80" s="93"/>
      <c r="J80" s="93">
        <v>0</v>
      </c>
    </row>
    <row r="81" spans="1:10" x14ac:dyDescent="0.25">
      <c r="A81" s="113" t="s">
        <v>262</v>
      </c>
      <c r="B81" s="113" t="s">
        <v>263</v>
      </c>
      <c r="C81" s="96"/>
      <c r="D81" s="93">
        <v>1</v>
      </c>
      <c r="E81" s="93"/>
      <c r="F81" s="93"/>
      <c r="G81" s="93"/>
      <c r="H81" s="93"/>
      <c r="I81" s="93"/>
      <c r="J81" s="93">
        <v>0</v>
      </c>
    </row>
    <row r="82" spans="1:10" x14ac:dyDescent="0.25">
      <c r="A82" s="96" t="s">
        <v>451</v>
      </c>
      <c r="B82" s="96" t="s">
        <v>452</v>
      </c>
      <c r="C82" s="96"/>
      <c r="D82" s="93"/>
      <c r="E82" s="93"/>
      <c r="F82" s="93"/>
      <c r="G82" s="93"/>
      <c r="H82" s="93"/>
      <c r="I82" s="93">
        <v>1</v>
      </c>
      <c r="J82" s="93">
        <v>1</v>
      </c>
    </row>
    <row r="83" spans="1:10" x14ac:dyDescent="0.25">
      <c r="A83" s="96" t="s">
        <v>453</v>
      </c>
      <c r="B83" s="96" t="s">
        <v>454</v>
      </c>
      <c r="C83" s="96"/>
      <c r="D83" s="93"/>
      <c r="E83" s="93"/>
      <c r="F83" s="93"/>
      <c r="G83" s="93">
        <v>1</v>
      </c>
      <c r="H83" s="93"/>
      <c r="I83" s="93"/>
      <c r="J83" s="93">
        <v>1</v>
      </c>
    </row>
    <row r="84" spans="1:10" x14ac:dyDescent="0.25">
      <c r="A84" s="113" t="s">
        <v>264</v>
      </c>
      <c r="B84" s="113" t="s">
        <v>265</v>
      </c>
      <c r="C84" s="96"/>
      <c r="D84" s="93"/>
      <c r="E84" s="93"/>
      <c r="F84" s="93"/>
      <c r="G84" s="93">
        <v>1</v>
      </c>
      <c r="H84" s="93"/>
      <c r="I84" s="93"/>
      <c r="J84" s="93">
        <v>0</v>
      </c>
    </row>
    <row r="85" spans="1:10" x14ac:dyDescent="0.25">
      <c r="A85" s="96" t="s">
        <v>455</v>
      </c>
      <c r="B85" s="96" t="s">
        <v>456</v>
      </c>
      <c r="C85" s="96"/>
      <c r="D85" s="93"/>
      <c r="E85" s="93"/>
      <c r="F85" s="93"/>
      <c r="G85" s="93">
        <v>1</v>
      </c>
      <c r="H85" s="93"/>
      <c r="I85" s="93"/>
      <c r="J85" s="93">
        <v>1</v>
      </c>
    </row>
    <row r="86" spans="1:10" x14ac:dyDescent="0.25">
      <c r="A86" s="96" t="s">
        <v>457</v>
      </c>
      <c r="B86" s="96" t="s">
        <v>458</v>
      </c>
      <c r="C86" s="96"/>
      <c r="D86" s="93"/>
      <c r="E86" s="93"/>
      <c r="F86" s="93"/>
      <c r="G86" s="93">
        <v>1</v>
      </c>
      <c r="H86" s="93"/>
      <c r="I86" s="93"/>
      <c r="J86" s="93">
        <v>1</v>
      </c>
    </row>
    <row r="87" spans="1:10" x14ac:dyDescent="0.25">
      <c r="A87" s="113" t="s">
        <v>266</v>
      </c>
      <c r="B87" s="113" t="s">
        <v>267</v>
      </c>
      <c r="C87" s="96"/>
      <c r="D87" s="93"/>
      <c r="E87" s="93"/>
      <c r="F87" s="93">
        <v>1</v>
      </c>
      <c r="G87" s="93"/>
      <c r="H87" s="93"/>
      <c r="I87" s="93"/>
      <c r="J87" s="93">
        <v>1</v>
      </c>
    </row>
    <row r="88" spans="1:10" x14ac:dyDescent="0.25">
      <c r="A88" s="113" t="s">
        <v>266</v>
      </c>
      <c r="B88" s="113" t="s">
        <v>268</v>
      </c>
      <c r="C88" s="96"/>
      <c r="D88" s="93"/>
      <c r="E88" s="93"/>
      <c r="F88" s="93">
        <v>1</v>
      </c>
      <c r="G88" s="93"/>
      <c r="H88" s="93"/>
      <c r="I88" s="93"/>
      <c r="J88" s="93">
        <v>0</v>
      </c>
    </row>
    <row r="89" spans="1:10" x14ac:dyDescent="0.25">
      <c r="A89" s="96" t="s">
        <v>459</v>
      </c>
      <c r="B89" s="96" t="s">
        <v>213</v>
      </c>
      <c r="C89" s="96"/>
      <c r="D89" s="93"/>
      <c r="E89" s="93"/>
      <c r="F89" s="93"/>
      <c r="G89" s="93"/>
      <c r="H89" s="93"/>
      <c r="I89" s="93">
        <v>1</v>
      </c>
      <c r="J89" s="93">
        <v>1</v>
      </c>
    </row>
    <row r="90" spans="1:10" x14ac:dyDescent="0.25">
      <c r="A90" s="113" t="s">
        <v>269</v>
      </c>
      <c r="B90" s="113" t="s">
        <v>270</v>
      </c>
      <c r="C90" s="96"/>
      <c r="D90" s="93">
        <v>1</v>
      </c>
      <c r="E90" s="93"/>
      <c r="F90" s="93"/>
      <c r="G90" s="93"/>
      <c r="H90" s="93"/>
      <c r="I90" s="93"/>
      <c r="J90" s="93">
        <v>0</v>
      </c>
    </row>
    <row r="91" spans="1:10" x14ac:dyDescent="0.25">
      <c r="A91" s="113" t="s">
        <v>271</v>
      </c>
      <c r="B91" s="113" t="s">
        <v>272</v>
      </c>
      <c r="C91" s="96"/>
      <c r="D91" s="93"/>
      <c r="E91" s="93"/>
      <c r="F91" s="93"/>
      <c r="G91" s="93">
        <v>1</v>
      </c>
      <c r="H91" s="93"/>
      <c r="I91" s="93"/>
      <c r="J91" s="93">
        <v>0</v>
      </c>
    </row>
    <row r="92" spans="1:10" x14ac:dyDescent="0.25">
      <c r="A92" s="113" t="s">
        <v>273</v>
      </c>
      <c r="B92" s="113" t="s">
        <v>274</v>
      </c>
      <c r="C92" s="96"/>
      <c r="D92" s="93"/>
      <c r="E92" s="93">
        <v>1</v>
      </c>
      <c r="F92" s="93"/>
      <c r="G92" s="93"/>
      <c r="H92" s="93"/>
      <c r="I92" s="93"/>
      <c r="J92" s="93">
        <v>0</v>
      </c>
    </row>
    <row r="93" spans="1:10" x14ac:dyDescent="0.25">
      <c r="A93" s="113" t="s">
        <v>275</v>
      </c>
      <c r="B93" s="113" t="s">
        <v>276</v>
      </c>
      <c r="C93" s="96"/>
      <c r="D93" s="93"/>
      <c r="E93" s="93">
        <v>1</v>
      </c>
      <c r="F93" s="93"/>
      <c r="G93" s="93"/>
      <c r="H93" s="93"/>
      <c r="I93" s="93"/>
      <c r="J93" s="93">
        <v>0</v>
      </c>
    </row>
    <row r="94" spans="1:10" x14ac:dyDescent="0.25">
      <c r="A94" s="113" t="s">
        <v>277</v>
      </c>
      <c r="B94" s="113" t="s">
        <v>278</v>
      </c>
      <c r="C94" s="96"/>
      <c r="D94" s="93"/>
      <c r="E94" s="93"/>
      <c r="F94" s="93"/>
      <c r="G94" s="93">
        <v>1</v>
      </c>
      <c r="H94" s="93"/>
      <c r="I94" s="93"/>
      <c r="J94" s="93">
        <v>1</v>
      </c>
    </row>
    <row r="95" spans="1:10" x14ac:dyDescent="0.25">
      <c r="A95" s="113" t="s">
        <v>279</v>
      </c>
      <c r="B95" s="113" t="s">
        <v>280</v>
      </c>
      <c r="C95" s="96"/>
      <c r="D95" s="93"/>
      <c r="E95" s="93">
        <v>1</v>
      </c>
      <c r="F95" s="93"/>
      <c r="G95" s="93"/>
      <c r="H95" s="93"/>
      <c r="I95" s="93"/>
      <c r="J95" s="93">
        <v>1</v>
      </c>
    </row>
    <row r="96" spans="1:10" x14ac:dyDescent="0.25">
      <c r="A96" s="113" t="s">
        <v>281</v>
      </c>
      <c r="B96" s="113" t="s">
        <v>282</v>
      </c>
      <c r="C96" s="96"/>
      <c r="D96" s="93"/>
      <c r="E96" s="93"/>
      <c r="F96" s="93">
        <v>1</v>
      </c>
      <c r="G96" s="93"/>
      <c r="H96" s="93"/>
      <c r="I96" s="93"/>
      <c r="J96" s="93">
        <v>1</v>
      </c>
    </row>
    <row r="97" spans="1:10" x14ac:dyDescent="0.25">
      <c r="A97" s="96" t="s">
        <v>460</v>
      </c>
      <c r="B97" s="96" t="s">
        <v>461</v>
      </c>
      <c r="C97" s="96"/>
      <c r="D97" s="93"/>
      <c r="E97" s="93"/>
      <c r="F97" s="93"/>
      <c r="G97" s="93">
        <v>1</v>
      </c>
      <c r="H97" s="93"/>
      <c r="I97" s="93"/>
      <c r="J97" s="93">
        <v>1</v>
      </c>
    </row>
    <row r="98" spans="1:10" x14ac:dyDescent="0.25">
      <c r="A98" s="96" t="s">
        <v>370</v>
      </c>
      <c r="B98" s="96" t="s">
        <v>371</v>
      </c>
      <c r="C98" s="96"/>
      <c r="D98" s="93"/>
      <c r="E98" s="93"/>
      <c r="F98" s="93"/>
      <c r="G98" s="93"/>
      <c r="H98" s="93">
        <v>1</v>
      </c>
      <c r="I98" s="93"/>
      <c r="J98" s="93">
        <v>1</v>
      </c>
    </row>
    <row r="99" spans="1:10" x14ac:dyDescent="0.25">
      <c r="A99" s="113" t="s">
        <v>283</v>
      </c>
      <c r="B99" s="113" t="s">
        <v>284</v>
      </c>
      <c r="C99" s="96"/>
      <c r="D99" s="93"/>
      <c r="E99" s="93"/>
      <c r="F99" s="93"/>
      <c r="G99" s="93">
        <v>1</v>
      </c>
      <c r="H99" s="93"/>
      <c r="I99" s="93"/>
      <c r="J99" s="93">
        <v>1</v>
      </c>
    </row>
    <row r="100" spans="1:10" x14ac:dyDescent="0.25">
      <c r="A100" s="113" t="s">
        <v>285</v>
      </c>
      <c r="B100" s="113" t="s">
        <v>241</v>
      </c>
      <c r="C100" s="96"/>
      <c r="D100" s="93"/>
      <c r="E100" s="93">
        <v>1</v>
      </c>
      <c r="F100" s="93"/>
      <c r="G100" s="93"/>
      <c r="H100" s="93"/>
      <c r="I100" s="93"/>
      <c r="J100" s="93">
        <v>0</v>
      </c>
    </row>
    <row r="101" spans="1:10" x14ac:dyDescent="0.25">
      <c r="A101" s="113" t="s">
        <v>286</v>
      </c>
      <c r="B101" s="113" t="s">
        <v>287</v>
      </c>
      <c r="C101" s="96"/>
      <c r="D101" s="93"/>
      <c r="E101" s="93"/>
      <c r="F101" s="93">
        <v>1</v>
      </c>
      <c r="G101" s="93"/>
      <c r="H101" s="93"/>
      <c r="I101" s="93"/>
      <c r="J101" s="93">
        <v>0</v>
      </c>
    </row>
    <row r="102" spans="1:10" x14ac:dyDescent="0.25">
      <c r="A102" s="78" t="s">
        <v>468</v>
      </c>
      <c r="B102" s="96" t="s">
        <v>462</v>
      </c>
      <c r="C102" s="96"/>
      <c r="D102" s="93"/>
      <c r="E102" s="93"/>
      <c r="F102" s="93"/>
      <c r="G102" s="93">
        <v>1</v>
      </c>
      <c r="H102" s="93"/>
      <c r="I102" s="93"/>
      <c r="J102" s="93">
        <v>1</v>
      </c>
    </row>
    <row r="103" spans="1:10" x14ac:dyDescent="0.25">
      <c r="A103" s="78" t="s">
        <v>469</v>
      </c>
      <c r="B103" s="96" t="s">
        <v>463</v>
      </c>
      <c r="C103" s="96"/>
      <c r="D103" s="93"/>
      <c r="E103" s="93"/>
      <c r="F103" s="93">
        <v>1</v>
      </c>
      <c r="G103" s="93"/>
      <c r="H103" s="93"/>
      <c r="I103" s="93"/>
      <c r="J103" s="93">
        <v>1</v>
      </c>
    </row>
    <row r="104" spans="1:10" x14ac:dyDescent="0.25">
      <c r="A104" s="113" t="s">
        <v>288</v>
      </c>
      <c r="B104" s="113" t="s">
        <v>289</v>
      </c>
      <c r="C104" s="96"/>
      <c r="D104" s="93"/>
      <c r="E104" s="93"/>
      <c r="F104" s="93">
        <v>1</v>
      </c>
      <c r="G104" s="93"/>
      <c r="H104" s="93"/>
      <c r="I104" s="93"/>
      <c r="J104" s="93">
        <v>0</v>
      </c>
    </row>
    <row r="105" spans="1:10" x14ac:dyDescent="0.25">
      <c r="A105" s="78" t="s">
        <v>470</v>
      </c>
      <c r="B105" s="96" t="s">
        <v>361</v>
      </c>
      <c r="C105" s="96"/>
      <c r="D105" s="93"/>
      <c r="E105" s="93"/>
      <c r="F105" s="93"/>
      <c r="G105" s="93">
        <v>1</v>
      </c>
      <c r="H105" s="93"/>
      <c r="I105" s="93"/>
      <c r="J105" s="93">
        <v>1</v>
      </c>
    </row>
    <row r="106" spans="1:10" x14ac:dyDescent="0.25">
      <c r="A106" s="78" t="s">
        <v>471</v>
      </c>
      <c r="B106" s="96" t="s">
        <v>464</v>
      </c>
      <c r="C106" s="96"/>
      <c r="D106" s="93">
        <v>1</v>
      </c>
      <c r="E106" s="93"/>
      <c r="F106" s="93"/>
      <c r="G106" s="93"/>
      <c r="H106" s="93"/>
      <c r="I106" s="93"/>
      <c r="J106" s="93">
        <v>1</v>
      </c>
    </row>
    <row r="107" spans="1:10" x14ac:dyDescent="0.25">
      <c r="A107" s="78" t="s">
        <v>472</v>
      </c>
      <c r="B107" s="96" t="s">
        <v>465</v>
      </c>
      <c r="C107" s="96"/>
      <c r="D107" s="93"/>
      <c r="E107" s="93"/>
      <c r="F107" s="93"/>
      <c r="G107" s="93"/>
      <c r="H107" s="93">
        <v>1</v>
      </c>
      <c r="I107" s="93"/>
      <c r="J107" s="93">
        <v>1</v>
      </c>
    </row>
    <row r="108" spans="1:10" x14ac:dyDescent="0.25">
      <c r="A108" s="78" t="s">
        <v>473</v>
      </c>
      <c r="B108" s="96" t="s">
        <v>404</v>
      </c>
      <c r="C108" s="96"/>
      <c r="D108" s="93"/>
      <c r="E108" s="93"/>
      <c r="F108" s="93"/>
      <c r="G108" s="93"/>
      <c r="H108" s="93">
        <v>1</v>
      </c>
      <c r="I108" s="93"/>
      <c r="J108" s="93">
        <v>1</v>
      </c>
    </row>
    <row r="109" spans="1:10" x14ac:dyDescent="0.25">
      <c r="A109" s="113" t="s">
        <v>290</v>
      </c>
      <c r="B109" s="113" t="s">
        <v>291</v>
      </c>
      <c r="C109" s="96"/>
      <c r="D109" s="93"/>
      <c r="E109" s="93"/>
      <c r="F109" s="93">
        <v>1</v>
      </c>
      <c r="G109" s="93"/>
      <c r="H109" s="93"/>
      <c r="I109" s="93"/>
      <c r="J109" s="93">
        <v>0</v>
      </c>
    </row>
    <row r="110" spans="1:10" x14ac:dyDescent="0.25">
      <c r="A110" s="78" t="s">
        <v>474</v>
      </c>
      <c r="B110" s="96" t="s">
        <v>466</v>
      </c>
      <c r="C110" s="96"/>
      <c r="D110" s="93"/>
      <c r="E110" s="93"/>
      <c r="F110" s="93">
        <v>1</v>
      </c>
      <c r="G110" s="93"/>
      <c r="H110" s="93"/>
      <c r="I110" s="93"/>
      <c r="J110" s="93">
        <v>1</v>
      </c>
    </row>
    <row r="111" spans="1:10" x14ac:dyDescent="0.25">
      <c r="A111" s="113" t="s">
        <v>292</v>
      </c>
      <c r="B111" s="113" t="s">
        <v>293</v>
      </c>
      <c r="C111" s="96"/>
      <c r="D111" s="93"/>
      <c r="E111" s="93">
        <v>1</v>
      </c>
      <c r="F111" s="93"/>
      <c r="G111" s="93"/>
      <c r="H111" s="93"/>
      <c r="I111" s="93"/>
      <c r="J111" s="93">
        <v>0</v>
      </c>
    </row>
    <row r="112" spans="1:10" x14ac:dyDescent="0.25">
      <c r="A112" s="78" t="s">
        <v>475</v>
      </c>
      <c r="B112" s="96" t="s">
        <v>209</v>
      </c>
      <c r="C112" s="96"/>
      <c r="D112" s="93"/>
      <c r="E112" s="93">
        <v>1</v>
      </c>
      <c r="F112" s="93"/>
      <c r="G112" s="93"/>
      <c r="H112" s="93"/>
      <c r="I112" s="93"/>
      <c r="J112" s="93">
        <v>1</v>
      </c>
    </row>
    <row r="113" spans="1:10" x14ac:dyDescent="0.25">
      <c r="A113" s="78" t="s">
        <v>476</v>
      </c>
      <c r="B113" s="96" t="s">
        <v>467</v>
      </c>
      <c r="C113" s="96"/>
      <c r="D113" s="93"/>
      <c r="E113" s="93"/>
      <c r="F113" s="93"/>
      <c r="G113" s="93">
        <v>1</v>
      </c>
      <c r="H113" s="93"/>
      <c r="I113" s="93"/>
      <c r="J113" s="93">
        <v>1</v>
      </c>
    </row>
    <row r="114" spans="1:10" x14ac:dyDescent="0.25">
      <c r="A114" s="78" t="s">
        <v>477</v>
      </c>
      <c r="B114" s="96" t="s">
        <v>371</v>
      </c>
      <c r="C114" s="96"/>
      <c r="D114" s="93"/>
      <c r="E114" s="93"/>
      <c r="F114" s="93"/>
      <c r="G114" s="93"/>
      <c r="H114" s="93"/>
      <c r="I114" s="93">
        <v>1</v>
      </c>
      <c r="J114" s="93">
        <v>1</v>
      </c>
    </row>
    <row r="115" spans="1:10" x14ac:dyDescent="0.25">
      <c r="A115" s="96" t="s">
        <v>365</v>
      </c>
      <c r="B115" s="96" t="s">
        <v>241</v>
      </c>
      <c r="C115" s="96"/>
      <c r="D115" s="93"/>
      <c r="E115" s="93"/>
      <c r="F115" s="93"/>
      <c r="G115" s="93">
        <v>1</v>
      </c>
      <c r="H115" s="93"/>
      <c r="I115" s="93"/>
      <c r="J115" s="93">
        <v>1</v>
      </c>
    </row>
    <row r="116" spans="1:10" x14ac:dyDescent="0.25">
      <c r="A116" s="113" t="s">
        <v>294</v>
      </c>
      <c r="B116" s="113" t="s">
        <v>295</v>
      </c>
      <c r="C116" s="96"/>
      <c r="D116" s="93"/>
      <c r="E116" s="93">
        <v>1</v>
      </c>
      <c r="F116" s="93"/>
      <c r="G116" s="93"/>
      <c r="H116" s="93"/>
      <c r="I116" s="93"/>
      <c r="J116" s="93">
        <v>1</v>
      </c>
    </row>
    <row r="117" spans="1:10" x14ac:dyDescent="0.25">
      <c r="A117" s="113" t="s">
        <v>296</v>
      </c>
      <c r="B117" s="113" t="s">
        <v>297</v>
      </c>
      <c r="C117" s="96"/>
      <c r="D117" s="93"/>
      <c r="E117" s="93"/>
      <c r="F117" s="93"/>
      <c r="G117" s="93"/>
      <c r="H117" s="93">
        <v>1</v>
      </c>
      <c r="I117" s="93"/>
      <c r="J117" s="93">
        <v>1</v>
      </c>
    </row>
    <row r="118" spans="1:10" x14ac:dyDescent="0.25">
      <c r="A118" s="96" t="s">
        <v>478</v>
      </c>
      <c r="B118" s="96" t="s">
        <v>479</v>
      </c>
      <c r="C118" s="96"/>
      <c r="D118" s="93"/>
      <c r="E118" s="93"/>
      <c r="F118" s="93"/>
      <c r="G118" s="93">
        <v>1</v>
      </c>
      <c r="H118" s="93"/>
      <c r="I118" s="93"/>
      <c r="J118" s="93">
        <v>1</v>
      </c>
    </row>
    <row r="119" spans="1:10" x14ac:dyDescent="0.25">
      <c r="A119" s="113" t="s">
        <v>298</v>
      </c>
      <c r="B119" s="113" t="s">
        <v>299</v>
      </c>
      <c r="C119" s="96"/>
      <c r="D119" s="93"/>
      <c r="E119" s="93"/>
      <c r="F119" s="93">
        <v>1</v>
      </c>
      <c r="G119" s="93"/>
      <c r="H119" s="93"/>
      <c r="I119" s="93"/>
      <c r="J119" s="93">
        <v>1</v>
      </c>
    </row>
    <row r="120" spans="1:10" x14ac:dyDescent="0.25">
      <c r="A120" s="96" t="s">
        <v>480</v>
      </c>
      <c r="B120" s="96" t="s">
        <v>481</v>
      </c>
      <c r="C120" s="96"/>
      <c r="D120" s="93"/>
      <c r="E120" s="93"/>
      <c r="F120" s="93">
        <v>1</v>
      </c>
      <c r="G120" s="93"/>
      <c r="H120" s="93"/>
      <c r="I120" s="93"/>
      <c r="J120" s="93">
        <v>1</v>
      </c>
    </row>
    <row r="121" spans="1:10" x14ac:dyDescent="0.25">
      <c r="A121" s="96" t="s">
        <v>372</v>
      </c>
      <c r="B121" s="96" t="s">
        <v>373</v>
      </c>
      <c r="C121" s="96"/>
      <c r="D121" s="93"/>
      <c r="E121" s="93"/>
      <c r="F121" s="93"/>
      <c r="G121" s="93"/>
      <c r="H121" s="93">
        <v>1</v>
      </c>
      <c r="I121" s="93"/>
      <c r="J121" s="121">
        <v>1</v>
      </c>
    </row>
    <row r="122" spans="1:10" x14ac:dyDescent="0.25">
      <c r="A122" s="96" t="s">
        <v>482</v>
      </c>
      <c r="B122" s="96" t="s">
        <v>483</v>
      </c>
      <c r="C122" s="96"/>
      <c r="D122" s="93"/>
      <c r="E122" s="93"/>
      <c r="F122" s="93"/>
      <c r="G122" s="93">
        <v>1</v>
      </c>
      <c r="H122" s="93"/>
      <c r="I122" s="93"/>
      <c r="J122" s="93">
        <v>1</v>
      </c>
    </row>
    <row r="123" spans="1:10" x14ac:dyDescent="0.25">
      <c r="A123" s="96" t="s">
        <v>484</v>
      </c>
      <c r="B123" s="96" t="s">
        <v>485</v>
      </c>
      <c r="C123" s="96"/>
      <c r="D123" s="93"/>
      <c r="E123" s="93"/>
      <c r="F123" s="93"/>
      <c r="G123" s="93"/>
      <c r="H123" s="93"/>
      <c r="I123" s="93">
        <v>1</v>
      </c>
      <c r="J123" s="93">
        <v>1</v>
      </c>
    </row>
    <row r="124" spans="1:10" x14ac:dyDescent="0.25">
      <c r="A124" s="113" t="s">
        <v>300</v>
      </c>
      <c r="B124" s="113" t="s">
        <v>301</v>
      </c>
      <c r="C124" s="96"/>
      <c r="D124" s="93">
        <v>1</v>
      </c>
      <c r="E124" s="93"/>
      <c r="F124" s="93"/>
      <c r="G124" s="93"/>
      <c r="H124" s="93"/>
      <c r="I124" s="93"/>
      <c r="J124" s="93">
        <v>0</v>
      </c>
    </row>
    <row r="125" spans="1:10" x14ac:dyDescent="0.25">
      <c r="A125" s="113" t="s">
        <v>302</v>
      </c>
      <c r="B125" s="113" t="s">
        <v>303</v>
      </c>
      <c r="C125" s="96"/>
      <c r="D125" s="93">
        <v>1</v>
      </c>
      <c r="E125" s="93"/>
      <c r="F125" s="93"/>
      <c r="G125" s="93"/>
      <c r="H125" s="93"/>
      <c r="I125" s="93"/>
      <c r="J125" s="93">
        <v>0</v>
      </c>
    </row>
    <row r="126" spans="1:10" x14ac:dyDescent="0.25">
      <c r="A126" s="113" t="s">
        <v>304</v>
      </c>
      <c r="B126" s="113" t="s">
        <v>199</v>
      </c>
      <c r="C126" s="96"/>
      <c r="D126" s="93"/>
      <c r="E126" s="93">
        <v>1</v>
      </c>
      <c r="F126" s="93"/>
      <c r="G126" s="93"/>
      <c r="H126" s="93"/>
      <c r="I126" s="93"/>
      <c r="J126" s="93">
        <v>0</v>
      </c>
    </row>
    <row r="127" spans="1:10" x14ac:dyDescent="0.25">
      <c r="A127" s="113" t="s">
        <v>305</v>
      </c>
      <c r="B127" s="113" t="s">
        <v>306</v>
      </c>
      <c r="C127" s="96"/>
      <c r="D127" s="93"/>
      <c r="E127" s="93"/>
      <c r="F127" s="93">
        <v>1</v>
      </c>
      <c r="G127" s="93"/>
      <c r="H127" s="93"/>
      <c r="I127" s="93"/>
      <c r="J127" s="93">
        <v>1</v>
      </c>
    </row>
    <row r="128" spans="1:10" x14ac:dyDescent="0.25">
      <c r="A128" s="113" t="s">
        <v>307</v>
      </c>
      <c r="B128" s="113" t="s">
        <v>308</v>
      </c>
      <c r="C128" s="96"/>
      <c r="D128" s="93"/>
      <c r="E128" s="93">
        <v>1</v>
      </c>
      <c r="F128" s="93"/>
      <c r="G128" s="93"/>
      <c r="H128" s="93"/>
      <c r="I128" s="93"/>
      <c r="J128" s="93">
        <v>1</v>
      </c>
    </row>
    <row r="129" spans="1:10" x14ac:dyDescent="0.25">
      <c r="A129" s="113" t="s">
        <v>309</v>
      </c>
      <c r="B129" s="113" t="s">
        <v>247</v>
      </c>
      <c r="C129" s="96"/>
      <c r="D129" s="93"/>
      <c r="E129" s="93"/>
      <c r="F129" s="93"/>
      <c r="G129" s="93"/>
      <c r="H129" s="93">
        <v>1</v>
      </c>
      <c r="I129" s="93"/>
      <c r="J129" s="93">
        <v>1</v>
      </c>
    </row>
    <row r="130" spans="1:10" x14ac:dyDescent="0.25">
      <c r="A130" s="96"/>
      <c r="B130" s="96"/>
      <c r="C130" s="96"/>
      <c r="D130" s="93"/>
      <c r="E130" s="93"/>
      <c r="F130" s="93"/>
      <c r="G130" s="93"/>
      <c r="H130" s="93"/>
      <c r="I130" s="93"/>
      <c r="J130" s="93"/>
    </row>
    <row r="131" spans="1:10" x14ac:dyDescent="0.25">
      <c r="A131" s="96"/>
      <c r="B131" s="96"/>
      <c r="C131" s="96"/>
      <c r="D131" s="93"/>
      <c r="E131" s="93"/>
      <c r="F131" s="93"/>
      <c r="G131" s="93"/>
      <c r="H131" s="93"/>
      <c r="I131" s="93"/>
      <c r="J131" s="93"/>
    </row>
    <row r="132" spans="1:10" x14ac:dyDescent="0.25">
      <c r="A132" s="96"/>
      <c r="B132" s="96"/>
      <c r="C132" s="96"/>
      <c r="D132" s="93"/>
      <c r="E132" s="93"/>
      <c r="F132" s="93"/>
      <c r="G132" s="93"/>
      <c r="H132" s="93"/>
      <c r="I132" s="93"/>
      <c r="J132" s="93"/>
    </row>
    <row r="133" spans="1:10" x14ac:dyDescent="0.25">
      <c r="A133" s="96"/>
      <c r="B133" s="96"/>
      <c r="C133" s="96"/>
      <c r="D133" s="93"/>
      <c r="E133" s="93"/>
      <c r="F133" s="93"/>
      <c r="G133" s="93"/>
      <c r="H133" s="93"/>
      <c r="I133" s="93"/>
      <c r="J133" s="93"/>
    </row>
    <row r="134" spans="1:10" x14ac:dyDescent="0.25">
      <c r="A134" s="96"/>
      <c r="B134" s="96"/>
      <c r="C134" s="96"/>
      <c r="D134" s="93"/>
      <c r="E134" s="93"/>
      <c r="F134" s="93"/>
      <c r="G134" s="93"/>
      <c r="H134" s="93"/>
      <c r="I134" s="93"/>
      <c r="J134" s="93"/>
    </row>
    <row r="135" spans="1:10" x14ac:dyDescent="0.25">
      <c r="A135" s="96"/>
      <c r="B135" s="96"/>
      <c r="C135" s="96"/>
      <c r="D135" s="93"/>
      <c r="E135" s="93"/>
      <c r="F135" s="93"/>
      <c r="G135" s="93"/>
      <c r="H135" s="93"/>
      <c r="I135" s="93"/>
      <c r="J135" s="93"/>
    </row>
    <row r="136" spans="1:10" x14ac:dyDescent="0.25">
      <c r="A136" s="96"/>
      <c r="B136" s="96"/>
      <c r="C136" s="96"/>
      <c r="D136" s="93"/>
      <c r="E136" s="93"/>
      <c r="F136" s="93"/>
      <c r="G136" s="93"/>
      <c r="H136" s="93"/>
      <c r="I136" s="93"/>
      <c r="J136" s="93"/>
    </row>
    <row r="137" spans="1:10" x14ac:dyDescent="0.25">
      <c r="A137" s="96"/>
      <c r="B137" s="96"/>
      <c r="C137" s="96"/>
      <c r="D137" s="93"/>
      <c r="E137" s="93"/>
      <c r="F137" s="93"/>
      <c r="G137" s="93"/>
      <c r="H137" s="93"/>
      <c r="I137" s="93"/>
      <c r="J137" s="93"/>
    </row>
    <row r="138" spans="1:10" x14ac:dyDescent="0.25">
      <c r="A138" s="96"/>
      <c r="B138" s="96"/>
      <c r="C138" s="96"/>
      <c r="D138" s="93"/>
      <c r="E138" s="93"/>
      <c r="F138" s="93"/>
      <c r="G138" s="93"/>
      <c r="H138" s="93"/>
      <c r="I138" s="93"/>
      <c r="J138" s="93"/>
    </row>
    <row r="139" spans="1:10" x14ac:dyDescent="0.25">
      <c r="A139" s="96"/>
      <c r="B139" s="96"/>
      <c r="C139" s="96"/>
      <c r="D139" s="93"/>
      <c r="E139" s="93"/>
      <c r="F139" s="93"/>
      <c r="G139" s="93"/>
      <c r="H139" s="93"/>
      <c r="I139" s="93"/>
      <c r="J139" s="93"/>
    </row>
    <row r="140" spans="1:10" x14ac:dyDescent="0.25">
      <c r="A140" s="96"/>
      <c r="B140" s="96"/>
      <c r="C140" s="96"/>
      <c r="D140" s="93"/>
      <c r="E140" s="93"/>
      <c r="F140" s="93"/>
      <c r="G140" s="93"/>
      <c r="H140" s="93"/>
      <c r="I140" s="93"/>
      <c r="J140" s="93"/>
    </row>
    <row r="141" spans="1:10" x14ac:dyDescent="0.25">
      <c r="A141" s="96"/>
      <c r="B141" s="96"/>
      <c r="C141" s="96"/>
      <c r="D141" s="93"/>
      <c r="E141" s="93"/>
      <c r="F141" s="93"/>
      <c r="G141" s="93"/>
      <c r="H141" s="93"/>
      <c r="I141" s="93"/>
      <c r="J141" s="93"/>
    </row>
    <row r="142" spans="1:10" x14ac:dyDescent="0.25">
      <c r="A142" s="96"/>
      <c r="B142" s="96"/>
      <c r="C142" s="96"/>
      <c r="D142" s="93"/>
      <c r="E142" s="93"/>
      <c r="F142" s="93"/>
      <c r="G142" s="93"/>
      <c r="H142" s="93"/>
      <c r="I142" s="93"/>
      <c r="J142" s="93"/>
    </row>
    <row r="143" spans="1:10" x14ac:dyDescent="0.25">
      <c r="A143" s="96"/>
      <c r="B143" s="96"/>
      <c r="C143" s="96"/>
      <c r="D143" s="93"/>
      <c r="E143" s="93"/>
      <c r="F143" s="93"/>
      <c r="G143" s="93"/>
      <c r="H143" s="93"/>
      <c r="I143" s="93"/>
      <c r="J143" s="93"/>
    </row>
    <row r="144" spans="1:10" x14ac:dyDescent="0.25">
      <c r="A144" s="96"/>
      <c r="B144" s="96"/>
      <c r="C144" s="96"/>
      <c r="D144" s="93"/>
      <c r="E144" s="93"/>
      <c r="F144" s="93"/>
      <c r="G144" s="93"/>
      <c r="H144" s="93"/>
      <c r="I144" s="93"/>
      <c r="J144" s="93"/>
    </row>
    <row r="145" spans="1:10" x14ac:dyDescent="0.25">
      <c r="A145" s="96"/>
      <c r="B145" s="96"/>
      <c r="C145" s="96"/>
      <c r="D145" s="93"/>
      <c r="E145" s="93"/>
      <c r="F145" s="93"/>
      <c r="G145" s="93"/>
      <c r="H145" s="93"/>
      <c r="I145" s="93"/>
      <c r="J145" s="93"/>
    </row>
    <row r="146" spans="1:10" x14ac:dyDescent="0.25">
      <c r="A146" s="96"/>
      <c r="B146" s="96"/>
      <c r="C146" s="96"/>
      <c r="D146" s="93"/>
      <c r="E146" s="93"/>
      <c r="F146" s="93"/>
      <c r="G146" s="93"/>
      <c r="H146" s="93"/>
      <c r="I146" s="93"/>
      <c r="J146" s="93"/>
    </row>
    <row r="147" spans="1:10" x14ac:dyDescent="0.25">
      <c r="A147" s="96"/>
      <c r="B147" s="96"/>
      <c r="C147" s="96"/>
      <c r="D147" s="93"/>
      <c r="E147" s="93"/>
      <c r="F147" s="93"/>
      <c r="G147" s="93"/>
      <c r="H147" s="93"/>
      <c r="I147" s="93"/>
      <c r="J147" s="93"/>
    </row>
    <row r="148" spans="1:10" x14ac:dyDescent="0.25">
      <c r="A148" s="96"/>
      <c r="B148" s="96"/>
      <c r="C148" s="96"/>
      <c r="D148" s="93"/>
      <c r="E148" s="93"/>
      <c r="F148" s="93"/>
      <c r="G148" s="93"/>
      <c r="H148" s="93"/>
      <c r="I148" s="93"/>
      <c r="J148" s="93"/>
    </row>
    <row r="149" spans="1:10" x14ac:dyDescent="0.25">
      <c r="A149" s="96"/>
      <c r="B149" s="96"/>
      <c r="C149" s="96"/>
      <c r="D149" s="93"/>
      <c r="E149" s="93"/>
      <c r="F149" s="93"/>
      <c r="G149" s="93"/>
      <c r="H149" s="93"/>
      <c r="I149" s="93"/>
      <c r="J149" s="93"/>
    </row>
    <row r="150" spans="1:10" x14ac:dyDescent="0.25">
      <c r="A150" s="96"/>
      <c r="B150" s="96"/>
      <c r="C150" s="96"/>
      <c r="D150" s="93"/>
      <c r="E150" s="93"/>
      <c r="F150" s="93"/>
      <c r="G150" s="93"/>
      <c r="H150" s="93"/>
      <c r="I150" s="93"/>
      <c r="J150" s="93"/>
    </row>
    <row r="151" spans="1:10" x14ac:dyDescent="0.25">
      <c r="A151" s="96"/>
      <c r="B151" s="96"/>
      <c r="C151" s="96"/>
      <c r="D151" s="93"/>
      <c r="E151" s="93"/>
      <c r="F151" s="93"/>
      <c r="G151" s="93"/>
      <c r="H151" s="93"/>
      <c r="I151" s="93"/>
      <c r="J151" s="93"/>
    </row>
    <row r="152" spans="1:10" x14ac:dyDescent="0.25">
      <c r="A152" s="96"/>
      <c r="B152" s="96"/>
      <c r="C152" s="96"/>
      <c r="D152" s="93"/>
      <c r="E152" s="93"/>
      <c r="F152" s="93"/>
      <c r="G152" s="93"/>
      <c r="H152" s="93"/>
      <c r="I152" s="93"/>
      <c r="J152" s="93"/>
    </row>
    <row r="153" spans="1:10" x14ac:dyDescent="0.25">
      <c r="A153" s="96"/>
      <c r="B153" s="96"/>
      <c r="C153" s="96"/>
      <c r="D153" s="93"/>
      <c r="E153" s="93"/>
      <c r="F153" s="93"/>
      <c r="G153" s="93"/>
      <c r="H153" s="93"/>
      <c r="I153" s="93"/>
      <c r="J153" s="93"/>
    </row>
    <row r="154" spans="1:10" x14ac:dyDescent="0.25">
      <c r="A154" s="96"/>
      <c r="B154" s="96"/>
      <c r="C154" s="96"/>
      <c r="D154" s="93"/>
      <c r="E154" s="93"/>
      <c r="F154" s="93"/>
      <c r="G154" s="93"/>
      <c r="H154" s="93"/>
      <c r="I154" s="93"/>
      <c r="J154" s="93"/>
    </row>
    <row r="155" spans="1:10" x14ac:dyDescent="0.25">
      <c r="A155" s="96"/>
      <c r="B155" s="96"/>
      <c r="C155" s="96"/>
      <c r="D155" s="93"/>
      <c r="E155" s="93"/>
      <c r="F155" s="93"/>
      <c r="G155" s="93"/>
      <c r="H155" s="93"/>
      <c r="I155" s="93"/>
      <c r="J155" s="93"/>
    </row>
    <row r="156" spans="1:10" x14ac:dyDescent="0.25">
      <c r="A156" s="96"/>
      <c r="B156" s="96"/>
      <c r="C156" s="96"/>
      <c r="D156" s="93"/>
      <c r="E156" s="93"/>
      <c r="F156" s="93"/>
      <c r="G156" s="93"/>
      <c r="H156" s="93"/>
      <c r="I156" s="93"/>
      <c r="J156" s="93"/>
    </row>
    <row r="157" spans="1:10" x14ac:dyDescent="0.25">
      <c r="A157" s="96"/>
      <c r="B157" s="96"/>
      <c r="C157" s="96"/>
      <c r="D157" s="93"/>
      <c r="E157" s="93"/>
      <c r="F157" s="93"/>
      <c r="G157" s="93"/>
      <c r="H157" s="93"/>
      <c r="I157" s="93"/>
      <c r="J157" s="93"/>
    </row>
    <row r="158" spans="1:10" x14ac:dyDescent="0.25">
      <c r="A158" s="96"/>
      <c r="B158" s="96"/>
      <c r="C158" s="96"/>
      <c r="D158" s="93"/>
      <c r="E158" s="93"/>
      <c r="F158" s="93"/>
      <c r="G158" s="93"/>
      <c r="H158" s="93"/>
      <c r="I158" s="93"/>
      <c r="J158" s="93"/>
    </row>
    <row r="159" spans="1:10" x14ac:dyDescent="0.25">
      <c r="A159" s="96"/>
      <c r="B159" s="96"/>
      <c r="C159" s="96"/>
      <c r="D159" s="93"/>
      <c r="E159" s="93"/>
      <c r="F159" s="93"/>
      <c r="G159" s="93"/>
      <c r="H159" s="93"/>
      <c r="I159" s="93"/>
      <c r="J159" s="93"/>
    </row>
    <row r="160" spans="1:10" x14ac:dyDescent="0.25">
      <c r="A160" s="96"/>
      <c r="B160" s="96"/>
      <c r="C160" s="96"/>
      <c r="D160" s="93"/>
      <c r="E160" s="93"/>
      <c r="F160" s="93"/>
      <c r="G160" s="93"/>
      <c r="H160" s="93"/>
      <c r="I160" s="93"/>
      <c r="J160" s="93"/>
    </row>
    <row r="161" spans="1:10" x14ac:dyDescent="0.25">
      <c r="A161" s="96"/>
      <c r="B161" s="96"/>
      <c r="C161" s="96"/>
      <c r="D161" s="93"/>
      <c r="E161" s="93"/>
      <c r="F161" s="93"/>
      <c r="G161" s="93"/>
      <c r="H161" s="93"/>
      <c r="I161" s="93"/>
      <c r="J161" s="93"/>
    </row>
    <row r="162" spans="1:10" x14ac:dyDescent="0.25">
      <c r="A162" s="96"/>
      <c r="B162" s="96"/>
      <c r="C162" s="96"/>
      <c r="D162" s="93"/>
      <c r="E162" s="93"/>
      <c r="F162" s="93"/>
      <c r="G162" s="93"/>
      <c r="H162" s="93"/>
      <c r="I162" s="93"/>
      <c r="J162" s="93"/>
    </row>
    <row r="163" spans="1:10" x14ac:dyDescent="0.25">
      <c r="A163" s="96"/>
      <c r="B163" s="96"/>
      <c r="C163" s="96"/>
      <c r="D163" s="93"/>
      <c r="E163" s="93"/>
      <c r="F163" s="93"/>
      <c r="G163" s="93"/>
      <c r="H163" s="93"/>
      <c r="I163" s="93"/>
      <c r="J163" s="93"/>
    </row>
    <row r="164" spans="1:10" x14ac:dyDescent="0.25">
      <c r="A164" s="96"/>
      <c r="B164" s="96"/>
      <c r="C164" s="96"/>
      <c r="D164" s="93"/>
      <c r="E164" s="93"/>
      <c r="F164" s="93"/>
      <c r="G164" s="93"/>
      <c r="H164" s="93"/>
      <c r="I164" s="93"/>
      <c r="J164" s="93"/>
    </row>
    <row r="165" spans="1:10" x14ac:dyDescent="0.25">
      <c r="A165" s="96"/>
      <c r="B165" s="96"/>
      <c r="C165" s="96"/>
      <c r="D165" s="93"/>
      <c r="E165" s="93"/>
      <c r="F165" s="93"/>
      <c r="G165" s="93"/>
      <c r="H165" s="93"/>
      <c r="I165" s="93"/>
      <c r="J165" s="93"/>
    </row>
    <row r="166" spans="1:10" x14ac:dyDescent="0.25">
      <c r="A166" s="96"/>
      <c r="B166" s="96"/>
      <c r="C166" s="96"/>
      <c r="D166" s="93"/>
      <c r="E166" s="93"/>
      <c r="F166" s="93"/>
      <c r="G166" s="93"/>
      <c r="H166" s="93"/>
      <c r="I166" s="93"/>
      <c r="J166" s="93"/>
    </row>
    <row r="167" spans="1:10" x14ac:dyDescent="0.25">
      <c r="A167" s="96"/>
      <c r="B167" s="96"/>
      <c r="C167" s="96"/>
      <c r="D167" s="93"/>
      <c r="E167" s="93"/>
      <c r="F167" s="93"/>
      <c r="G167" s="93"/>
      <c r="H167" s="93"/>
      <c r="I167" s="93"/>
      <c r="J167" s="93"/>
    </row>
    <row r="168" spans="1:10" x14ac:dyDescent="0.25">
      <c r="A168" s="96"/>
      <c r="B168" s="96"/>
      <c r="C168" s="96"/>
      <c r="D168" s="93"/>
      <c r="E168" s="93"/>
      <c r="F168" s="93"/>
      <c r="G168" s="93"/>
      <c r="H168" s="93"/>
      <c r="I168" s="93"/>
      <c r="J168" s="93"/>
    </row>
    <row r="169" spans="1:10" x14ac:dyDescent="0.25">
      <c r="A169" s="96"/>
      <c r="B169" s="96"/>
      <c r="C169" s="96"/>
      <c r="D169" s="93"/>
      <c r="E169" s="93"/>
      <c r="F169" s="93"/>
      <c r="G169" s="93"/>
      <c r="H169" s="93"/>
      <c r="I169" s="93"/>
      <c r="J169" s="93"/>
    </row>
    <row r="170" spans="1:10" x14ac:dyDescent="0.25">
      <c r="A170" s="96"/>
      <c r="B170" s="96"/>
      <c r="C170" s="96"/>
      <c r="D170" s="93"/>
      <c r="E170" s="93"/>
      <c r="F170" s="93"/>
      <c r="G170" s="93"/>
      <c r="H170" s="93"/>
      <c r="I170" s="93"/>
      <c r="J170" s="93"/>
    </row>
    <row r="171" spans="1:10" x14ac:dyDescent="0.25">
      <c r="A171" s="96"/>
      <c r="B171" s="96"/>
      <c r="C171" s="96"/>
      <c r="D171" s="93"/>
      <c r="E171" s="93"/>
      <c r="F171" s="93"/>
      <c r="G171" s="93"/>
      <c r="H171" s="93"/>
      <c r="I171" s="93"/>
      <c r="J171" s="93"/>
    </row>
    <row r="172" spans="1:10" x14ac:dyDescent="0.25">
      <c r="A172" s="96"/>
      <c r="B172" s="96"/>
      <c r="C172" s="96"/>
      <c r="D172" s="93"/>
      <c r="E172" s="93"/>
      <c r="F172" s="93"/>
      <c r="G172" s="93"/>
      <c r="H172" s="93"/>
      <c r="I172" s="93"/>
      <c r="J172" s="93"/>
    </row>
    <row r="173" spans="1:10" x14ac:dyDescent="0.25">
      <c r="A173" s="96"/>
      <c r="B173" s="96"/>
      <c r="C173" s="96"/>
      <c r="D173" s="93"/>
      <c r="E173" s="93"/>
      <c r="F173" s="93"/>
      <c r="G173" s="93"/>
      <c r="H173" s="93"/>
      <c r="I173" s="93"/>
      <c r="J173" s="93"/>
    </row>
    <row r="174" spans="1:10" x14ac:dyDescent="0.25">
      <c r="A174" s="96"/>
      <c r="B174" s="96"/>
      <c r="C174" s="96"/>
      <c r="D174" s="93"/>
      <c r="E174" s="93"/>
      <c r="F174" s="93"/>
      <c r="G174" s="93"/>
      <c r="H174" s="93"/>
      <c r="I174" s="93"/>
      <c r="J174" s="93"/>
    </row>
    <row r="175" spans="1:10" x14ac:dyDescent="0.25">
      <c r="A175" s="96"/>
      <c r="B175" s="96"/>
      <c r="C175" s="96"/>
      <c r="D175" s="93"/>
      <c r="E175" s="93"/>
      <c r="F175" s="93"/>
      <c r="G175" s="93"/>
      <c r="H175" s="93"/>
      <c r="I175" s="93"/>
      <c r="J175" s="93"/>
    </row>
    <row r="176" spans="1:10" x14ac:dyDescent="0.25">
      <c r="A176" s="96"/>
      <c r="B176" s="96"/>
      <c r="C176" s="96"/>
      <c r="D176" s="93"/>
      <c r="E176" s="93"/>
      <c r="F176" s="93"/>
      <c r="G176" s="93"/>
      <c r="H176" s="93"/>
      <c r="I176" s="93"/>
      <c r="J176" s="93"/>
    </row>
    <row r="177" spans="1:10" x14ac:dyDescent="0.25">
      <c r="A177" s="96"/>
      <c r="B177" s="96"/>
      <c r="C177" s="96"/>
      <c r="D177" s="93"/>
      <c r="E177" s="93"/>
      <c r="F177" s="93"/>
      <c r="G177" s="93"/>
      <c r="H177" s="93"/>
      <c r="I177" s="93"/>
      <c r="J177" s="93"/>
    </row>
    <row r="178" spans="1:10" x14ac:dyDescent="0.25">
      <c r="A178" s="96"/>
      <c r="B178" s="96"/>
      <c r="C178" s="96"/>
      <c r="D178" s="93"/>
      <c r="E178" s="93"/>
      <c r="F178" s="93"/>
      <c r="G178" s="93"/>
      <c r="H178" s="93"/>
      <c r="I178" s="93"/>
      <c r="J178" s="93"/>
    </row>
    <row r="179" spans="1:10" x14ac:dyDescent="0.25">
      <c r="A179" s="96"/>
      <c r="B179" s="96"/>
      <c r="C179" s="96"/>
      <c r="D179" s="93"/>
      <c r="E179" s="93"/>
      <c r="F179" s="93"/>
      <c r="G179" s="93"/>
      <c r="H179" s="93"/>
      <c r="I179" s="93"/>
      <c r="J179" s="93"/>
    </row>
    <row r="180" spans="1:10" x14ac:dyDescent="0.25">
      <c r="A180" s="96"/>
      <c r="B180" s="96"/>
      <c r="C180" s="96"/>
      <c r="D180" s="93"/>
      <c r="E180" s="93"/>
      <c r="F180" s="93"/>
      <c r="G180" s="93"/>
      <c r="H180" s="93"/>
      <c r="I180" s="93"/>
      <c r="J180" s="93"/>
    </row>
    <row r="181" spans="1:10" x14ac:dyDescent="0.25">
      <c r="A181" s="96"/>
      <c r="B181" s="96"/>
      <c r="C181" s="96"/>
      <c r="D181" s="93"/>
      <c r="E181" s="93"/>
      <c r="F181" s="93"/>
      <c r="G181" s="93"/>
      <c r="H181" s="93"/>
      <c r="I181" s="93"/>
      <c r="J181" s="93"/>
    </row>
    <row r="182" spans="1:10" x14ac:dyDescent="0.25">
      <c r="A182" s="96"/>
      <c r="B182" s="96"/>
      <c r="C182" s="96"/>
      <c r="D182" s="93"/>
      <c r="E182" s="93"/>
      <c r="F182" s="93"/>
      <c r="G182" s="93"/>
      <c r="H182" s="93"/>
      <c r="I182" s="93"/>
      <c r="J182" s="93"/>
    </row>
    <row r="183" spans="1:10" x14ac:dyDescent="0.25">
      <c r="A183" s="96"/>
      <c r="B183" s="96"/>
      <c r="C183" s="96"/>
      <c r="D183" s="93"/>
      <c r="E183" s="93"/>
      <c r="F183" s="93"/>
      <c r="G183" s="93"/>
      <c r="H183" s="93"/>
      <c r="I183" s="93"/>
      <c r="J183" s="93"/>
    </row>
    <row r="184" spans="1:10" x14ac:dyDescent="0.25">
      <c r="A184" s="96"/>
      <c r="B184" s="96"/>
      <c r="C184" s="96"/>
      <c r="D184" s="93"/>
      <c r="E184" s="93"/>
      <c r="F184" s="93"/>
      <c r="G184" s="93"/>
      <c r="H184" s="93"/>
      <c r="I184" s="93"/>
      <c r="J184" s="93"/>
    </row>
    <row r="185" spans="1:10" x14ac:dyDescent="0.25">
      <c r="A185" s="96"/>
      <c r="B185" s="96"/>
      <c r="C185" s="96"/>
      <c r="D185" s="93"/>
      <c r="E185" s="93"/>
      <c r="F185" s="93"/>
      <c r="G185" s="93"/>
      <c r="H185" s="93"/>
      <c r="I185" s="93"/>
      <c r="J185" s="93"/>
    </row>
    <row r="186" spans="1:10" x14ac:dyDescent="0.25">
      <c r="A186" s="96"/>
      <c r="B186" s="96"/>
      <c r="C186" s="96"/>
      <c r="D186" s="93"/>
      <c r="E186" s="93"/>
      <c r="F186" s="93"/>
      <c r="G186" s="93"/>
      <c r="H186" s="93"/>
      <c r="I186" s="93"/>
      <c r="J186" s="93"/>
    </row>
    <row r="187" spans="1:10" x14ac:dyDescent="0.25">
      <c r="A187" s="96"/>
      <c r="B187" s="96"/>
      <c r="C187" s="96"/>
      <c r="D187" s="93"/>
      <c r="E187" s="93"/>
      <c r="F187" s="93"/>
      <c r="G187" s="93"/>
      <c r="H187" s="93"/>
      <c r="I187" s="93"/>
      <c r="J187" s="93"/>
    </row>
    <row r="188" spans="1:10" x14ac:dyDescent="0.25">
      <c r="A188" s="96"/>
      <c r="B188" s="96"/>
      <c r="C188" s="96"/>
      <c r="D188" s="93"/>
      <c r="E188" s="93"/>
      <c r="F188" s="93"/>
      <c r="G188" s="93"/>
      <c r="H188" s="93"/>
      <c r="I188" s="93"/>
      <c r="J188" s="93"/>
    </row>
    <row r="189" spans="1:10" x14ac:dyDescent="0.25">
      <c r="A189" s="96"/>
      <c r="B189" s="96"/>
      <c r="C189" s="96"/>
      <c r="D189" s="93"/>
      <c r="E189" s="93"/>
      <c r="F189" s="93"/>
      <c r="G189" s="93"/>
      <c r="H189" s="93"/>
      <c r="I189" s="93"/>
      <c r="J189" s="93"/>
    </row>
    <row r="190" spans="1:10" x14ac:dyDescent="0.25">
      <c r="A190" s="96"/>
      <c r="B190" s="96"/>
      <c r="C190" s="96"/>
      <c r="D190" s="93"/>
      <c r="E190" s="93"/>
      <c r="F190" s="93"/>
      <c r="G190" s="93"/>
      <c r="H190" s="93"/>
      <c r="I190" s="93"/>
      <c r="J190" s="93"/>
    </row>
    <row r="191" spans="1:10" x14ac:dyDescent="0.25">
      <c r="A191" s="96"/>
      <c r="B191" s="96"/>
      <c r="C191" s="96"/>
      <c r="D191" s="93"/>
      <c r="E191" s="93"/>
      <c r="F191" s="93"/>
      <c r="G191" s="93"/>
      <c r="H191" s="93"/>
      <c r="I191" s="93"/>
      <c r="J191" s="93"/>
    </row>
    <row r="192" spans="1:10" x14ac:dyDescent="0.25">
      <c r="A192" s="96"/>
      <c r="B192" s="96"/>
      <c r="C192" s="96"/>
      <c r="D192" s="93"/>
      <c r="E192" s="93"/>
      <c r="F192" s="93"/>
      <c r="G192" s="93"/>
      <c r="H192" s="93"/>
      <c r="I192" s="93"/>
      <c r="J192" s="93"/>
    </row>
    <row r="193" spans="1:10" x14ac:dyDescent="0.25">
      <c r="A193" s="96"/>
      <c r="B193" s="96"/>
      <c r="C193" s="96"/>
      <c r="D193" s="93"/>
      <c r="E193" s="93"/>
      <c r="F193" s="93"/>
      <c r="G193" s="93"/>
      <c r="H193" s="93"/>
      <c r="I193" s="93"/>
      <c r="J193" s="93"/>
    </row>
    <row r="194" spans="1:10" x14ac:dyDescent="0.25">
      <c r="A194" s="96"/>
      <c r="B194" s="96"/>
      <c r="C194" s="96"/>
      <c r="D194" s="93"/>
      <c r="E194" s="93"/>
      <c r="F194" s="93"/>
      <c r="G194" s="93"/>
      <c r="H194" s="93"/>
      <c r="I194" s="93"/>
      <c r="J194" s="93"/>
    </row>
    <row r="195" spans="1:10" x14ac:dyDescent="0.25">
      <c r="A195" s="96"/>
      <c r="B195" s="96"/>
      <c r="C195" s="96"/>
      <c r="D195" s="93"/>
      <c r="E195" s="93"/>
      <c r="F195" s="93"/>
      <c r="G195" s="93"/>
      <c r="H195" s="93"/>
      <c r="I195" s="93"/>
      <c r="J195" s="93"/>
    </row>
    <row r="196" spans="1:10" x14ac:dyDescent="0.25">
      <c r="A196" s="96"/>
      <c r="B196" s="96"/>
      <c r="C196" s="96"/>
      <c r="D196" s="93"/>
      <c r="E196" s="93"/>
      <c r="F196" s="93"/>
      <c r="G196" s="93"/>
      <c r="H196" s="93"/>
      <c r="I196" s="93"/>
      <c r="J196" s="93"/>
    </row>
    <row r="197" spans="1:10" x14ac:dyDescent="0.25">
      <c r="A197" s="96"/>
      <c r="B197" s="96"/>
      <c r="C197" s="96"/>
      <c r="D197" s="93"/>
      <c r="E197" s="93"/>
      <c r="F197" s="93"/>
      <c r="G197" s="93"/>
      <c r="H197" s="93"/>
      <c r="I197" s="93"/>
      <c r="J197" s="93"/>
    </row>
    <row r="198" spans="1:10" x14ac:dyDescent="0.25">
      <c r="A198" s="96"/>
      <c r="B198" s="96"/>
      <c r="C198" s="96"/>
      <c r="D198" s="93"/>
      <c r="E198" s="93"/>
      <c r="F198" s="93"/>
      <c r="G198" s="93"/>
      <c r="H198" s="93"/>
      <c r="I198" s="93"/>
      <c r="J198" s="93"/>
    </row>
    <row r="199" spans="1:10" x14ac:dyDescent="0.25">
      <c r="A199" s="96"/>
      <c r="B199" s="96"/>
      <c r="C199" s="96"/>
      <c r="D199" s="93"/>
      <c r="E199" s="93"/>
      <c r="F199" s="93"/>
      <c r="G199" s="93"/>
      <c r="H199" s="93"/>
      <c r="I199" s="93"/>
      <c r="J199" s="93"/>
    </row>
    <row r="200" spans="1:10" x14ac:dyDescent="0.25">
      <c r="A200" s="96"/>
      <c r="B200" s="96"/>
      <c r="C200" s="96"/>
      <c r="D200" s="93"/>
      <c r="E200" s="93"/>
      <c r="F200" s="93"/>
      <c r="G200" s="93"/>
      <c r="H200" s="93"/>
      <c r="I200" s="93"/>
      <c r="J200" s="93"/>
    </row>
    <row r="201" spans="1:10" x14ac:dyDescent="0.25">
      <c r="A201" s="96"/>
      <c r="B201" s="96"/>
      <c r="C201" s="96"/>
      <c r="D201" s="93"/>
      <c r="E201" s="93"/>
      <c r="F201" s="93"/>
      <c r="G201" s="93"/>
      <c r="H201" s="93"/>
      <c r="I201" s="93"/>
      <c r="J201" s="93"/>
    </row>
    <row r="202" spans="1:10" x14ac:dyDescent="0.25">
      <c r="A202" s="96"/>
      <c r="B202" s="96"/>
      <c r="C202" s="96"/>
      <c r="D202" s="93"/>
      <c r="E202" s="93"/>
      <c r="F202" s="93"/>
      <c r="G202" s="93"/>
      <c r="H202" s="93"/>
      <c r="I202" s="93"/>
      <c r="J202" s="93"/>
    </row>
    <row r="203" spans="1:10" x14ac:dyDescent="0.25">
      <c r="A203" s="96"/>
      <c r="B203" s="96"/>
      <c r="C203" s="96"/>
      <c r="D203" s="93"/>
      <c r="E203" s="93"/>
      <c r="F203" s="93"/>
      <c r="G203" s="93"/>
      <c r="H203" s="93"/>
      <c r="I203" s="93"/>
      <c r="J203" s="93"/>
    </row>
    <row r="204" spans="1:10" x14ac:dyDescent="0.25">
      <c r="A204" s="96"/>
      <c r="B204" s="96"/>
      <c r="C204" s="96"/>
      <c r="D204" s="93"/>
      <c r="E204" s="93"/>
      <c r="F204" s="93"/>
      <c r="G204" s="93"/>
      <c r="H204" s="93"/>
      <c r="I204" s="93"/>
      <c r="J204" s="93"/>
    </row>
    <row r="205" spans="1:10" x14ac:dyDescent="0.25">
      <c r="A205" s="96"/>
      <c r="B205" s="96"/>
      <c r="C205" s="96"/>
      <c r="D205" s="93"/>
      <c r="E205" s="93"/>
      <c r="F205" s="93"/>
      <c r="G205" s="93"/>
      <c r="H205" s="93"/>
      <c r="I205" s="93"/>
      <c r="J205" s="93"/>
    </row>
    <row r="206" spans="1:10" x14ac:dyDescent="0.25">
      <c r="A206" s="96"/>
      <c r="B206" s="96"/>
      <c r="C206" s="96"/>
      <c r="D206" s="93"/>
      <c r="E206" s="93"/>
      <c r="F206" s="93"/>
      <c r="G206" s="93"/>
      <c r="H206" s="93"/>
      <c r="I206" s="93"/>
      <c r="J206" s="93"/>
    </row>
    <row r="207" spans="1:10" x14ac:dyDescent="0.25">
      <c r="A207" s="96"/>
      <c r="B207" s="96"/>
      <c r="C207" s="96"/>
      <c r="D207" s="93"/>
      <c r="E207" s="93"/>
      <c r="F207" s="93"/>
      <c r="G207" s="93"/>
      <c r="H207" s="93"/>
      <c r="I207" s="93"/>
      <c r="J207" s="93"/>
    </row>
    <row r="208" spans="1:10" x14ac:dyDescent="0.25">
      <c r="A208" s="96"/>
      <c r="B208" s="96"/>
      <c r="C208" s="96"/>
      <c r="D208" s="93"/>
      <c r="E208" s="93"/>
      <c r="F208" s="93"/>
      <c r="G208" s="93"/>
      <c r="H208" s="93"/>
      <c r="I208" s="93"/>
      <c r="J208" s="93"/>
    </row>
    <row r="209" spans="1:10" x14ac:dyDescent="0.25">
      <c r="A209" s="96"/>
      <c r="B209" s="96"/>
      <c r="C209" s="96"/>
      <c r="D209" s="93"/>
      <c r="E209" s="93"/>
      <c r="F209" s="93"/>
      <c r="G209" s="93"/>
      <c r="H209" s="93"/>
      <c r="I209" s="93"/>
      <c r="J209" s="93"/>
    </row>
    <row r="210" spans="1:10" x14ac:dyDescent="0.25">
      <c r="A210" s="96"/>
      <c r="B210" s="96"/>
      <c r="C210" s="96"/>
      <c r="D210" s="93"/>
      <c r="E210" s="93"/>
      <c r="F210" s="93"/>
      <c r="G210" s="93"/>
      <c r="H210" s="93"/>
      <c r="I210" s="93"/>
      <c r="J210" s="93"/>
    </row>
    <row r="211" spans="1:10" x14ac:dyDescent="0.25">
      <c r="A211" s="96"/>
      <c r="B211" s="96"/>
      <c r="C211" s="96"/>
      <c r="D211" s="93"/>
      <c r="E211" s="93"/>
      <c r="F211" s="93"/>
      <c r="G211" s="93"/>
      <c r="H211" s="93"/>
      <c r="I211" s="93"/>
      <c r="J211" s="93"/>
    </row>
    <row r="212" spans="1:10" x14ac:dyDescent="0.25">
      <c r="A212" s="96"/>
      <c r="B212" s="96"/>
      <c r="C212" s="96"/>
      <c r="D212" s="93"/>
      <c r="E212" s="93"/>
      <c r="F212" s="93"/>
      <c r="G212" s="93"/>
      <c r="H212" s="93"/>
      <c r="I212" s="93"/>
      <c r="J212" s="93"/>
    </row>
    <row r="213" spans="1:10" x14ac:dyDescent="0.25">
      <c r="A213" s="96"/>
      <c r="B213" s="96"/>
      <c r="C213" s="96"/>
      <c r="D213" s="93"/>
      <c r="E213" s="93"/>
      <c r="F213" s="93"/>
      <c r="G213" s="93"/>
      <c r="H213" s="93"/>
      <c r="I213" s="93"/>
      <c r="J213" s="93"/>
    </row>
    <row r="214" spans="1:10" x14ac:dyDescent="0.25">
      <c r="A214" s="96"/>
      <c r="B214" s="96"/>
      <c r="C214" s="96"/>
      <c r="D214" s="93"/>
      <c r="E214" s="93"/>
      <c r="F214" s="93"/>
      <c r="G214" s="93"/>
      <c r="H214" s="93"/>
      <c r="I214" s="93"/>
      <c r="J214" s="93"/>
    </row>
    <row r="215" spans="1:10" x14ac:dyDescent="0.25">
      <c r="A215" s="96"/>
      <c r="B215" s="96"/>
      <c r="C215" s="96"/>
      <c r="D215" s="93"/>
      <c r="E215" s="93"/>
      <c r="F215" s="93"/>
      <c r="G215" s="93"/>
      <c r="H215" s="93"/>
      <c r="I215" s="93"/>
      <c r="J215" s="93"/>
    </row>
    <row r="216" spans="1:10" x14ac:dyDescent="0.25">
      <c r="A216" s="96"/>
      <c r="B216" s="96"/>
      <c r="C216" s="96"/>
      <c r="D216" s="93"/>
      <c r="E216" s="93"/>
      <c r="F216" s="93"/>
      <c r="G216" s="93"/>
      <c r="H216" s="93"/>
      <c r="I216" s="93"/>
      <c r="J216" s="93"/>
    </row>
    <row r="217" spans="1:10" x14ac:dyDescent="0.25">
      <c r="A217" s="96"/>
      <c r="B217" s="96"/>
      <c r="C217" s="96"/>
      <c r="D217" s="93"/>
      <c r="E217" s="93"/>
      <c r="F217" s="93"/>
      <c r="G217" s="93"/>
      <c r="H217" s="93"/>
      <c r="I217" s="93"/>
      <c r="J217" s="93"/>
    </row>
    <row r="218" spans="1:10" x14ac:dyDescent="0.25">
      <c r="A218" s="96"/>
      <c r="B218" s="96"/>
      <c r="C218" s="96"/>
      <c r="D218" s="93"/>
      <c r="E218" s="93"/>
      <c r="F218" s="93"/>
      <c r="G218" s="93"/>
      <c r="H218" s="93"/>
      <c r="I218" s="93"/>
      <c r="J218" s="93"/>
    </row>
    <row r="219" spans="1:10" x14ac:dyDescent="0.25">
      <c r="A219" s="96"/>
      <c r="B219" s="96"/>
      <c r="C219" s="96"/>
      <c r="D219" s="93"/>
      <c r="E219" s="93"/>
      <c r="F219" s="93"/>
      <c r="G219" s="93"/>
      <c r="H219" s="93"/>
      <c r="I219" s="93"/>
      <c r="J219" s="93"/>
    </row>
    <row r="220" spans="1:10" x14ac:dyDescent="0.25">
      <c r="A220" s="96"/>
      <c r="B220" s="96"/>
      <c r="C220" s="96"/>
      <c r="D220" s="93"/>
      <c r="E220" s="93"/>
      <c r="F220" s="93"/>
      <c r="G220" s="93"/>
      <c r="H220" s="93"/>
      <c r="I220" s="93"/>
      <c r="J220" s="93"/>
    </row>
    <row r="221" spans="1:10" x14ac:dyDescent="0.25">
      <c r="A221" s="96"/>
      <c r="B221" s="96"/>
      <c r="C221" s="96"/>
      <c r="D221" s="93"/>
      <c r="E221" s="93"/>
      <c r="F221" s="93"/>
      <c r="G221" s="93"/>
      <c r="H221" s="93"/>
      <c r="I221" s="93"/>
      <c r="J221" s="93"/>
    </row>
    <row r="222" spans="1:10" x14ac:dyDescent="0.25">
      <c r="A222" s="96"/>
      <c r="B222" s="96"/>
      <c r="C222" s="96"/>
      <c r="D222" s="93"/>
      <c r="E222" s="93"/>
      <c r="F222" s="93"/>
      <c r="G222" s="93"/>
      <c r="H222" s="93"/>
      <c r="I222" s="93"/>
      <c r="J222" s="93"/>
    </row>
    <row r="223" spans="1:10" x14ac:dyDescent="0.25">
      <c r="A223" s="96"/>
      <c r="B223" s="96"/>
      <c r="C223" s="96"/>
      <c r="D223" s="93"/>
      <c r="E223" s="93"/>
      <c r="F223" s="93"/>
      <c r="G223" s="93"/>
      <c r="H223" s="93"/>
      <c r="I223" s="93"/>
      <c r="J223" s="93"/>
    </row>
    <row r="224" spans="1:10" x14ac:dyDescent="0.25">
      <c r="A224" s="96"/>
      <c r="B224" s="96"/>
      <c r="C224" s="96"/>
      <c r="D224" s="93"/>
      <c r="E224" s="93"/>
      <c r="F224" s="93"/>
      <c r="G224" s="93"/>
      <c r="H224" s="93"/>
      <c r="I224" s="93"/>
      <c r="J224" s="93"/>
    </row>
    <row r="225" spans="1:10" x14ac:dyDescent="0.25">
      <c r="A225" s="96"/>
      <c r="B225" s="96"/>
      <c r="C225" s="96"/>
      <c r="D225" s="93"/>
      <c r="E225" s="93"/>
      <c r="F225" s="93"/>
      <c r="G225" s="93"/>
      <c r="H225" s="93"/>
      <c r="I225" s="93"/>
      <c r="J225" s="93"/>
    </row>
    <row r="226" spans="1:10" x14ac:dyDescent="0.25">
      <c r="A226" s="96"/>
      <c r="B226" s="96"/>
      <c r="C226" s="96"/>
      <c r="D226" s="93"/>
      <c r="E226" s="93"/>
      <c r="F226" s="93"/>
      <c r="G226" s="93"/>
      <c r="H226" s="93"/>
      <c r="I226" s="93"/>
      <c r="J226" s="93"/>
    </row>
    <row r="227" spans="1:10" x14ac:dyDescent="0.25">
      <c r="A227" s="96"/>
      <c r="B227" s="96"/>
      <c r="C227" s="96"/>
      <c r="D227" s="93"/>
      <c r="E227" s="93"/>
      <c r="F227" s="93"/>
      <c r="G227" s="93"/>
      <c r="H227" s="93"/>
      <c r="I227" s="93"/>
      <c r="J227" s="93"/>
    </row>
    <row r="228" spans="1:10" x14ac:dyDescent="0.25">
      <c r="A228" s="96"/>
      <c r="B228" s="96"/>
      <c r="C228" s="96"/>
      <c r="D228" s="93"/>
      <c r="E228" s="93"/>
      <c r="F228" s="93"/>
      <c r="G228" s="93"/>
      <c r="H228" s="93"/>
      <c r="I228" s="93"/>
      <c r="J228" s="93"/>
    </row>
    <row r="229" spans="1:10" x14ac:dyDescent="0.25">
      <c r="A229" s="96"/>
      <c r="B229" s="96"/>
      <c r="C229" s="96"/>
      <c r="D229" s="93"/>
      <c r="E229" s="93"/>
      <c r="F229" s="93"/>
      <c r="G229" s="93"/>
      <c r="H229" s="93"/>
      <c r="I229" s="93"/>
      <c r="J229" s="93"/>
    </row>
    <row r="230" spans="1:10" x14ac:dyDescent="0.25">
      <c r="A230" s="96"/>
      <c r="B230" s="96"/>
      <c r="C230" s="96"/>
      <c r="D230" s="93"/>
      <c r="E230" s="93"/>
      <c r="F230" s="93"/>
      <c r="G230" s="93"/>
      <c r="H230" s="93"/>
      <c r="I230" s="93"/>
      <c r="J230" s="93"/>
    </row>
    <row r="231" spans="1:10" x14ac:dyDescent="0.25">
      <c r="A231" s="96"/>
      <c r="B231" s="96"/>
      <c r="C231" s="96"/>
      <c r="D231" s="93"/>
      <c r="E231" s="93"/>
      <c r="F231" s="93"/>
      <c r="G231" s="93"/>
      <c r="H231" s="93"/>
      <c r="I231" s="93"/>
      <c r="J231" s="93"/>
    </row>
    <row r="232" spans="1:10" x14ac:dyDescent="0.25">
      <c r="A232" s="96"/>
      <c r="B232" s="96"/>
      <c r="C232" s="96"/>
      <c r="D232" s="93"/>
      <c r="E232" s="93"/>
      <c r="F232" s="93"/>
      <c r="G232" s="93"/>
      <c r="H232" s="93"/>
      <c r="I232" s="93"/>
      <c r="J232" s="93"/>
    </row>
    <row r="233" spans="1:10" x14ac:dyDescent="0.25">
      <c r="A233" s="96"/>
      <c r="B233" s="96"/>
      <c r="C233" s="96"/>
      <c r="D233" s="93"/>
      <c r="E233" s="93"/>
      <c r="F233" s="93"/>
      <c r="G233" s="93"/>
      <c r="H233" s="93"/>
      <c r="I233" s="93"/>
      <c r="J233" s="93"/>
    </row>
    <row r="234" spans="1:10" x14ac:dyDescent="0.25">
      <c r="A234" s="96"/>
      <c r="B234" s="96"/>
      <c r="C234" s="96"/>
      <c r="D234" s="93"/>
      <c r="E234" s="93"/>
      <c r="F234" s="93"/>
      <c r="G234" s="93"/>
      <c r="H234" s="93"/>
      <c r="I234" s="93"/>
      <c r="J234" s="93"/>
    </row>
    <row r="235" spans="1:10" x14ac:dyDescent="0.25">
      <c r="A235" s="96"/>
      <c r="B235" s="96"/>
      <c r="C235" s="96"/>
      <c r="D235" s="93"/>
      <c r="E235" s="93"/>
      <c r="F235" s="93"/>
      <c r="G235" s="93"/>
      <c r="H235" s="93"/>
      <c r="I235" s="93"/>
      <c r="J235" s="93"/>
    </row>
    <row r="236" spans="1:10" x14ac:dyDescent="0.25">
      <c r="A236" s="96"/>
      <c r="B236" s="96"/>
      <c r="C236" s="96"/>
      <c r="D236" s="93"/>
      <c r="E236" s="93"/>
      <c r="F236" s="93"/>
      <c r="G236" s="93"/>
      <c r="H236" s="93"/>
      <c r="I236" s="93"/>
      <c r="J236" s="93"/>
    </row>
    <row r="237" spans="1:10" x14ac:dyDescent="0.25">
      <c r="A237" s="96"/>
      <c r="B237" s="96"/>
      <c r="C237" s="96"/>
      <c r="D237" s="93"/>
      <c r="E237" s="93"/>
      <c r="F237" s="93"/>
      <c r="G237" s="93"/>
      <c r="H237" s="93"/>
      <c r="I237" s="93"/>
      <c r="J237" s="93"/>
    </row>
    <row r="238" spans="1:10" x14ac:dyDescent="0.25">
      <c r="A238" s="96"/>
      <c r="B238" s="96"/>
      <c r="C238" s="96"/>
      <c r="D238" s="93"/>
      <c r="E238" s="93"/>
      <c r="F238" s="93"/>
      <c r="G238" s="93"/>
      <c r="H238" s="93"/>
      <c r="I238" s="93"/>
      <c r="J238" s="93"/>
    </row>
    <row r="239" spans="1:10" x14ac:dyDescent="0.25">
      <c r="A239" s="96"/>
      <c r="B239" s="96"/>
      <c r="C239" s="96"/>
      <c r="D239" s="93"/>
      <c r="E239" s="93"/>
      <c r="F239" s="93"/>
      <c r="G239" s="93"/>
      <c r="H239" s="93"/>
      <c r="I239" s="93"/>
      <c r="J239" s="93"/>
    </row>
    <row r="240" spans="1:10" x14ac:dyDescent="0.25">
      <c r="A240" s="96"/>
      <c r="B240" s="96"/>
      <c r="C240" s="96"/>
      <c r="D240" s="93"/>
      <c r="E240" s="93"/>
      <c r="F240" s="93"/>
      <c r="G240" s="93"/>
      <c r="H240" s="93"/>
      <c r="I240" s="93"/>
      <c r="J240" s="93"/>
    </row>
    <row r="241" spans="1:10" x14ac:dyDescent="0.25">
      <c r="A241" s="96"/>
      <c r="B241" s="96"/>
      <c r="C241" s="96"/>
      <c r="D241" s="93"/>
      <c r="E241" s="93"/>
      <c r="F241" s="93"/>
      <c r="G241" s="93"/>
      <c r="H241" s="93"/>
      <c r="I241" s="93"/>
      <c r="J241" s="93"/>
    </row>
    <row r="242" spans="1:10" x14ac:dyDescent="0.25">
      <c r="A242" s="96"/>
      <c r="B242" s="96"/>
      <c r="C242" s="96"/>
      <c r="D242" s="93"/>
      <c r="E242" s="93"/>
      <c r="F242" s="93"/>
      <c r="G242" s="93"/>
      <c r="H242" s="93"/>
      <c r="I242" s="93"/>
      <c r="J242" s="93"/>
    </row>
    <row r="243" spans="1:10" x14ac:dyDescent="0.25">
      <c r="A243" s="96"/>
      <c r="B243" s="96"/>
      <c r="C243" s="96"/>
      <c r="D243" s="93"/>
      <c r="E243" s="93"/>
      <c r="F243" s="93"/>
      <c r="G243" s="93"/>
      <c r="H243" s="93"/>
      <c r="I243" s="93"/>
      <c r="J243" s="93"/>
    </row>
    <row r="244" spans="1:10" x14ac:dyDescent="0.25">
      <c r="A244" s="96"/>
      <c r="B244" s="96"/>
      <c r="C244" s="96"/>
      <c r="D244" s="93"/>
      <c r="E244" s="93"/>
      <c r="F244" s="93"/>
      <c r="G244" s="93"/>
      <c r="H244" s="93"/>
      <c r="I244" s="93"/>
      <c r="J244" s="93"/>
    </row>
    <row r="245" spans="1:10" x14ac:dyDescent="0.25">
      <c r="A245" s="96"/>
      <c r="B245" s="96"/>
      <c r="C245" s="96"/>
      <c r="D245" s="93"/>
      <c r="E245" s="93"/>
      <c r="F245" s="93"/>
      <c r="G245" s="93"/>
      <c r="H245" s="93"/>
      <c r="I245" s="93"/>
      <c r="J245" s="93"/>
    </row>
    <row r="246" spans="1:10" x14ac:dyDescent="0.25">
      <c r="A246" s="96"/>
      <c r="B246" s="96"/>
      <c r="C246" s="96"/>
      <c r="D246" s="93"/>
      <c r="E246" s="93"/>
      <c r="F246" s="93"/>
      <c r="G246" s="93"/>
      <c r="H246" s="93"/>
      <c r="I246" s="93"/>
      <c r="J246" s="93"/>
    </row>
    <row r="247" spans="1:10" x14ac:dyDescent="0.25">
      <c r="A247" s="96"/>
      <c r="B247" s="96"/>
      <c r="C247" s="96"/>
      <c r="D247" s="93"/>
      <c r="E247" s="93"/>
      <c r="F247" s="93"/>
      <c r="G247" s="93"/>
      <c r="H247" s="93"/>
      <c r="I247" s="93"/>
      <c r="J247" s="93"/>
    </row>
    <row r="248" spans="1:10" x14ac:dyDescent="0.25">
      <c r="A248" s="96"/>
      <c r="B248" s="96"/>
      <c r="C248" s="96"/>
      <c r="D248" s="93"/>
      <c r="E248" s="93"/>
      <c r="F248" s="93"/>
      <c r="G248" s="93"/>
      <c r="H248" s="93"/>
      <c r="I248" s="93"/>
      <c r="J248" s="93"/>
    </row>
    <row r="249" spans="1:10" x14ac:dyDescent="0.25">
      <c r="A249" s="96"/>
      <c r="B249" s="96"/>
      <c r="C249" s="96"/>
      <c r="D249" s="93"/>
      <c r="E249" s="93"/>
      <c r="F249" s="93"/>
      <c r="G249" s="93"/>
      <c r="H249" s="93"/>
      <c r="I249" s="93"/>
      <c r="J249" s="93"/>
    </row>
    <row r="250" spans="1:10" x14ac:dyDescent="0.25">
      <c r="A250" s="96"/>
      <c r="B250" s="96"/>
      <c r="C250" s="96"/>
      <c r="D250" s="93"/>
      <c r="E250" s="93"/>
      <c r="F250" s="93"/>
      <c r="G250" s="93"/>
      <c r="H250" s="93"/>
      <c r="I250" s="93"/>
      <c r="J250" s="93"/>
    </row>
    <row r="251" spans="1:10" x14ac:dyDescent="0.25">
      <c r="A251" s="96"/>
      <c r="B251" s="96"/>
      <c r="C251" s="96"/>
      <c r="D251" s="93"/>
      <c r="E251" s="93"/>
      <c r="F251" s="93"/>
      <c r="G251" s="93"/>
      <c r="H251" s="93"/>
      <c r="I251" s="93"/>
      <c r="J251" s="93"/>
    </row>
    <row r="252" spans="1:10" x14ac:dyDescent="0.25">
      <c r="A252" s="96"/>
      <c r="B252" s="96"/>
      <c r="C252" s="96"/>
      <c r="D252" s="93"/>
      <c r="E252" s="93"/>
      <c r="F252" s="93"/>
      <c r="G252" s="93"/>
      <c r="H252" s="93"/>
      <c r="I252" s="93"/>
      <c r="J252" s="93"/>
    </row>
    <row r="253" spans="1:10" x14ac:dyDescent="0.25">
      <c r="A253" s="96"/>
      <c r="B253" s="96"/>
      <c r="C253" s="96"/>
      <c r="D253" s="93"/>
      <c r="E253" s="93"/>
      <c r="F253" s="93"/>
      <c r="G253" s="93"/>
      <c r="H253" s="93"/>
      <c r="I253" s="93"/>
      <c r="J253" s="93"/>
    </row>
    <row r="254" spans="1:10" x14ac:dyDescent="0.25">
      <c r="A254" s="96"/>
      <c r="B254" s="96"/>
      <c r="C254" s="96"/>
      <c r="D254" s="93"/>
      <c r="E254" s="93"/>
      <c r="F254" s="93"/>
      <c r="G254" s="93"/>
      <c r="H254" s="93"/>
      <c r="I254" s="93"/>
      <c r="J254" s="93"/>
    </row>
    <row r="255" spans="1:10" x14ac:dyDescent="0.25">
      <c r="A255" s="96"/>
      <c r="B255" s="96"/>
      <c r="C255" s="96"/>
      <c r="D255" s="93"/>
      <c r="E255" s="93"/>
      <c r="F255" s="93"/>
      <c r="G255" s="93"/>
      <c r="H255" s="93"/>
      <c r="I255" s="93"/>
      <c r="J255" s="93"/>
    </row>
    <row r="256" spans="1:10" x14ac:dyDescent="0.25">
      <c r="A256" s="96"/>
      <c r="B256" s="96"/>
      <c r="C256" s="96"/>
      <c r="D256" s="93"/>
      <c r="E256" s="93"/>
      <c r="F256" s="93"/>
      <c r="G256" s="93"/>
      <c r="H256" s="93"/>
      <c r="I256" s="93"/>
      <c r="J256" s="93"/>
    </row>
    <row r="257" spans="1:10" x14ac:dyDescent="0.25">
      <c r="A257" s="96"/>
      <c r="B257" s="96"/>
      <c r="C257" s="96"/>
      <c r="D257" s="93"/>
      <c r="E257" s="93"/>
      <c r="F257" s="93"/>
      <c r="G257" s="93"/>
      <c r="H257" s="93"/>
      <c r="I257" s="93"/>
      <c r="J257" s="93"/>
    </row>
    <row r="258" spans="1:10" x14ac:dyDescent="0.25">
      <c r="A258" s="96"/>
      <c r="B258" s="96"/>
      <c r="C258" s="96"/>
      <c r="D258" s="93"/>
      <c r="E258" s="93"/>
      <c r="F258" s="93"/>
      <c r="G258" s="93"/>
      <c r="H258" s="93"/>
      <c r="I258" s="93"/>
      <c r="J258" s="93"/>
    </row>
    <row r="259" spans="1:10" x14ac:dyDescent="0.25">
      <c r="A259" s="96"/>
      <c r="B259" s="96"/>
      <c r="C259" s="96"/>
      <c r="D259" s="93"/>
      <c r="E259" s="93"/>
      <c r="F259" s="93"/>
      <c r="G259" s="93"/>
      <c r="H259" s="93"/>
      <c r="I259" s="93"/>
      <c r="J259" s="93"/>
    </row>
    <row r="260" spans="1:10" x14ac:dyDescent="0.25">
      <c r="A260" s="96"/>
      <c r="B260" s="96"/>
      <c r="C260" s="96"/>
      <c r="D260" s="93"/>
      <c r="E260" s="93"/>
      <c r="F260" s="93"/>
      <c r="G260" s="93"/>
      <c r="H260" s="93"/>
      <c r="I260" s="93"/>
      <c r="J260" s="93"/>
    </row>
    <row r="261" spans="1:10" x14ac:dyDescent="0.25">
      <c r="A261" s="96"/>
      <c r="B261" s="96"/>
      <c r="C261" s="96"/>
      <c r="D261" s="93"/>
      <c r="E261" s="93"/>
      <c r="F261" s="93"/>
      <c r="G261" s="93"/>
      <c r="H261" s="93"/>
      <c r="I261" s="93"/>
      <c r="J261" s="93"/>
    </row>
    <row r="262" spans="1:10" x14ac:dyDescent="0.25">
      <c r="A262" s="96"/>
      <c r="B262" s="96"/>
      <c r="C262" s="96"/>
      <c r="D262" s="93"/>
      <c r="E262" s="93"/>
      <c r="F262" s="93"/>
      <c r="G262" s="93"/>
      <c r="H262" s="93"/>
      <c r="I262" s="93"/>
      <c r="J262" s="93"/>
    </row>
    <row r="263" spans="1:10" x14ac:dyDescent="0.25">
      <c r="A263" s="96"/>
      <c r="B263" s="96"/>
      <c r="C263" s="96"/>
      <c r="D263" s="93"/>
      <c r="E263" s="93"/>
      <c r="F263" s="93"/>
      <c r="G263" s="93"/>
      <c r="H263" s="93"/>
      <c r="I263" s="93"/>
      <c r="J263" s="93"/>
    </row>
    <row r="264" spans="1:10" x14ac:dyDescent="0.25">
      <c r="A264" s="96"/>
      <c r="B264" s="96"/>
      <c r="C264" s="96"/>
      <c r="D264" s="93"/>
      <c r="E264" s="93"/>
      <c r="F264" s="93"/>
      <c r="G264" s="93"/>
      <c r="H264" s="93"/>
      <c r="I264" s="93"/>
      <c r="J264" s="93"/>
    </row>
    <row r="265" spans="1:10" x14ac:dyDescent="0.25">
      <c r="A265" s="96"/>
      <c r="B265" s="96"/>
      <c r="C265" s="96"/>
      <c r="D265" s="93"/>
      <c r="E265" s="93"/>
      <c r="F265" s="93"/>
      <c r="G265" s="93"/>
      <c r="H265" s="93"/>
      <c r="I265" s="93"/>
      <c r="J265" s="93"/>
    </row>
    <row r="266" spans="1:10" x14ac:dyDescent="0.25">
      <c r="A266" s="96"/>
      <c r="B266" s="96"/>
      <c r="C266" s="96"/>
      <c r="D266" s="93"/>
      <c r="E266" s="93"/>
      <c r="F266" s="93"/>
      <c r="G266" s="93"/>
      <c r="H266" s="93"/>
      <c r="I266" s="93"/>
      <c r="J266" s="93"/>
    </row>
    <row r="267" spans="1:10" x14ac:dyDescent="0.25">
      <c r="A267" s="96"/>
      <c r="B267" s="96"/>
      <c r="C267" s="96"/>
      <c r="D267" s="93"/>
      <c r="E267" s="93"/>
      <c r="F267" s="93"/>
      <c r="G267" s="93"/>
      <c r="H267" s="93"/>
      <c r="I267" s="93"/>
      <c r="J267" s="93"/>
    </row>
    <row r="268" spans="1:10" x14ac:dyDescent="0.25">
      <c r="A268" s="96"/>
      <c r="B268" s="96"/>
      <c r="C268" s="96"/>
      <c r="D268" s="93"/>
      <c r="E268" s="93"/>
      <c r="F268" s="93"/>
      <c r="G268" s="93"/>
      <c r="H268" s="93"/>
      <c r="I268" s="93"/>
      <c r="J268" s="93"/>
    </row>
    <row r="269" spans="1:10" x14ac:dyDescent="0.25">
      <c r="A269" s="96"/>
      <c r="B269" s="96"/>
      <c r="C269" s="96"/>
      <c r="D269" s="93"/>
      <c r="E269" s="93"/>
      <c r="F269" s="93"/>
      <c r="G269" s="93"/>
      <c r="H269" s="93"/>
      <c r="I269" s="93"/>
      <c r="J269" s="93"/>
    </row>
    <row r="270" spans="1:10" x14ac:dyDescent="0.25">
      <c r="A270" s="96"/>
      <c r="B270" s="96"/>
      <c r="C270" s="96"/>
      <c r="D270" s="93"/>
      <c r="E270" s="93"/>
      <c r="F270" s="93"/>
      <c r="G270" s="93"/>
      <c r="H270" s="93"/>
      <c r="I270" s="93"/>
      <c r="J270" s="93"/>
    </row>
    <row r="271" spans="1:10" x14ac:dyDescent="0.25">
      <c r="A271" s="96"/>
      <c r="B271" s="96"/>
      <c r="C271" s="96"/>
      <c r="D271" s="93"/>
      <c r="E271" s="93"/>
      <c r="F271" s="93"/>
      <c r="G271" s="93"/>
      <c r="H271" s="93"/>
      <c r="I271" s="93"/>
      <c r="J271" s="93"/>
    </row>
    <row r="272" spans="1:10" x14ac:dyDescent="0.25">
      <c r="A272" s="96"/>
      <c r="B272" s="96"/>
      <c r="C272" s="96"/>
      <c r="D272" s="93"/>
      <c r="E272" s="93"/>
      <c r="F272" s="93"/>
      <c r="G272" s="93"/>
      <c r="H272" s="93"/>
      <c r="I272" s="93"/>
      <c r="J272" s="93"/>
    </row>
    <row r="273" spans="1:10" x14ac:dyDescent="0.25">
      <c r="A273" s="96"/>
      <c r="B273" s="96"/>
      <c r="C273" s="96"/>
      <c r="D273" s="93"/>
      <c r="E273" s="93"/>
      <c r="F273" s="93"/>
      <c r="G273" s="93"/>
      <c r="H273" s="93"/>
      <c r="I273" s="93"/>
      <c r="J273" s="93"/>
    </row>
    <row r="274" spans="1:10" x14ac:dyDescent="0.25">
      <c r="A274" s="96"/>
      <c r="B274" s="96"/>
      <c r="C274" s="96"/>
      <c r="D274" s="93"/>
      <c r="E274" s="93"/>
      <c r="F274" s="93"/>
      <c r="G274" s="93"/>
      <c r="H274" s="93"/>
      <c r="I274" s="93"/>
      <c r="J274" s="93"/>
    </row>
    <row r="275" spans="1:10" x14ac:dyDescent="0.25">
      <c r="A275" s="96"/>
      <c r="B275" s="96"/>
      <c r="C275" s="96"/>
      <c r="D275" s="93"/>
      <c r="E275" s="93"/>
      <c r="F275" s="93"/>
      <c r="G275" s="93"/>
      <c r="H275" s="93"/>
      <c r="I275" s="93"/>
      <c r="J275" s="93"/>
    </row>
    <row r="276" spans="1:10" x14ac:dyDescent="0.25">
      <c r="A276" s="96"/>
      <c r="B276" s="96"/>
      <c r="C276" s="96"/>
      <c r="D276" s="93"/>
      <c r="E276" s="93"/>
      <c r="F276" s="93"/>
      <c r="G276" s="93"/>
      <c r="H276" s="93"/>
      <c r="I276" s="93"/>
      <c r="J276" s="93"/>
    </row>
    <row r="277" spans="1:10" x14ac:dyDescent="0.25">
      <c r="A277" s="96"/>
      <c r="B277" s="96"/>
      <c r="C277" s="96"/>
      <c r="D277" s="93"/>
      <c r="E277" s="93"/>
      <c r="F277" s="93"/>
      <c r="G277" s="93"/>
      <c r="H277" s="93"/>
      <c r="I277" s="93"/>
      <c r="J277" s="93"/>
    </row>
    <row r="278" spans="1:10" x14ac:dyDescent="0.25">
      <c r="A278" s="96"/>
      <c r="B278" s="96"/>
      <c r="C278" s="96"/>
      <c r="D278" s="93"/>
      <c r="E278" s="93"/>
      <c r="F278" s="93"/>
      <c r="G278" s="93"/>
      <c r="H278" s="93"/>
      <c r="I278" s="93"/>
      <c r="J278" s="93"/>
    </row>
    <row r="279" spans="1:10" x14ac:dyDescent="0.25">
      <c r="A279" s="96"/>
      <c r="B279" s="96"/>
      <c r="C279" s="96"/>
      <c r="D279" s="93"/>
      <c r="E279" s="93"/>
      <c r="F279" s="93"/>
      <c r="G279" s="93"/>
      <c r="H279" s="93"/>
      <c r="I279" s="93"/>
      <c r="J279" s="93"/>
    </row>
    <row r="280" spans="1:10" x14ac:dyDescent="0.25">
      <c r="A280" s="96"/>
      <c r="B280" s="96"/>
      <c r="C280" s="96"/>
      <c r="D280" s="93"/>
      <c r="E280" s="93"/>
      <c r="F280" s="93"/>
      <c r="G280" s="93"/>
      <c r="H280" s="93"/>
      <c r="I280" s="93"/>
      <c r="J280" s="93"/>
    </row>
    <row r="281" spans="1:10" x14ac:dyDescent="0.25">
      <c r="A281" s="96"/>
      <c r="B281" s="96"/>
      <c r="C281" s="96"/>
      <c r="D281" s="93"/>
      <c r="E281" s="93"/>
      <c r="F281" s="93"/>
      <c r="G281" s="93"/>
      <c r="H281" s="93"/>
      <c r="I281" s="93"/>
      <c r="J281" s="93"/>
    </row>
    <row r="282" spans="1:10" x14ac:dyDescent="0.25">
      <c r="A282" s="96"/>
      <c r="B282" s="96"/>
      <c r="C282" s="96"/>
      <c r="D282" s="93"/>
      <c r="E282" s="93"/>
      <c r="F282" s="93"/>
      <c r="G282" s="93"/>
      <c r="H282" s="93"/>
      <c r="I282" s="93"/>
      <c r="J282" s="93"/>
    </row>
    <row r="283" spans="1:10" x14ac:dyDescent="0.25">
      <c r="A283" s="96"/>
      <c r="B283" s="96"/>
      <c r="C283" s="96"/>
      <c r="D283" s="93"/>
      <c r="E283" s="93"/>
      <c r="F283" s="93"/>
      <c r="G283" s="93"/>
      <c r="H283" s="93"/>
      <c r="I283" s="93"/>
      <c r="J283" s="93"/>
    </row>
    <row r="284" spans="1:10" x14ac:dyDescent="0.25">
      <c r="A284" s="96"/>
      <c r="B284" s="96"/>
      <c r="C284" s="96"/>
      <c r="D284" s="93"/>
      <c r="E284" s="93"/>
      <c r="F284" s="93"/>
      <c r="G284" s="93"/>
      <c r="H284" s="93"/>
      <c r="I284" s="93"/>
      <c r="J284" s="93"/>
    </row>
    <row r="285" spans="1:10" x14ac:dyDescent="0.25">
      <c r="A285" s="96"/>
      <c r="B285" s="96"/>
      <c r="C285" s="96"/>
      <c r="D285" s="93"/>
      <c r="E285" s="93"/>
      <c r="F285" s="93"/>
      <c r="G285" s="93"/>
      <c r="H285" s="93"/>
      <c r="I285" s="93"/>
      <c r="J285" s="93"/>
    </row>
    <row r="286" spans="1:10" x14ac:dyDescent="0.25">
      <c r="A286" s="96"/>
      <c r="B286" s="96"/>
      <c r="C286" s="96"/>
      <c r="D286" s="93"/>
      <c r="E286" s="93"/>
      <c r="F286" s="93"/>
      <c r="G286" s="93"/>
      <c r="H286" s="93"/>
      <c r="I286" s="93"/>
      <c r="J286" s="93"/>
    </row>
    <row r="287" spans="1:10" x14ac:dyDescent="0.25">
      <c r="A287" s="96"/>
      <c r="B287" s="96"/>
      <c r="C287" s="96"/>
      <c r="D287" s="93"/>
      <c r="E287" s="93"/>
      <c r="F287" s="93"/>
      <c r="G287" s="93"/>
      <c r="H287" s="93"/>
      <c r="I287" s="93"/>
      <c r="J287" s="93"/>
    </row>
    <row r="288" spans="1:10" x14ac:dyDescent="0.25">
      <c r="A288" s="96"/>
      <c r="B288" s="96"/>
      <c r="C288" s="96"/>
      <c r="D288" s="93"/>
      <c r="E288" s="93"/>
      <c r="F288" s="93"/>
      <c r="G288" s="93"/>
      <c r="H288" s="93"/>
      <c r="I288" s="93"/>
      <c r="J288" s="93"/>
    </row>
    <row r="289" spans="1:10" x14ac:dyDescent="0.25">
      <c r="A289" s="96"/>
      <c r="B289" s="96"/>
      <c r="C289" s="96"/>
      <c r="D289" s="93"/>
      <c r="E289" s="93"/>
      <c r="F289" s="93"/>
      <c r="G289" s="93"/>
      <c r="H289" s="93"/>
      <c r="I289" s="93"/>
      <c r="J289" s="93"/>
    </row>
    <row r="290" spans="1:10" x14ac:dyDescent="0.25">
      <c r="A290" s="96"/>
      <c r="B290" s="96"/>
      <c r="C290" s="96"/>
      <c r="D290" s="93"/>
      <c r="E290" s="93"/>
      <c r="F290" s="93"/>
      <c r="G290" s="93"/>
      <c r="H290" s="93"/>
      <c r="I290" s="93"/>
      <c r="J290" s="93"/>
    </row>
    <row r="291" spans="1:10" x14ac:dyDescent="0.25">
      <c r="A291" s="96"/>
      <c r="B291" s="96"/>
      <c r="C291" s="96"/>
      <c r="D291" s="93"/>
      <c r="E291" s="93"/>
      <c r="F291" s="93"/>
      <c r="G291" s="93"/>
      <c r="H291" s="93"/>
      <c r="I291" s="93"/>
      <c r="J291" s="93"/>
    </row>
    <row r="292" spans="1:10" x14ac:dyDescent="0.25">
      <c r="A292" s="96"/>
      <c r="B292" s="96"/>
      <c r="C292" s="96"/>
      <c r="D292" s="93"/>
      <c r="E292" s="93"/>
      <c r="F292" s="93"/>
      <c r="G292" s="93"/>
      <c r="H292" s="93"/>
      <c r="I292" s="93"/>
      <c r="J292" s="93"/>
    </row>
    <row r="293" spans="1:10" x14ac:dyDescent="0.25">
      <c r="A293" s="96"/>
      <c r="B293" s="96"/>
      <c r="C293" s="96"/>
      <c r="D293" s="93"/>
      <c r="E293" s="93"/>
      <c r="F293" s="93"/>
      <c r="G293" s="93"/>
      <c r="H293" s="93"/>
      <c r="I293" s="93"/>
      <c r="J293" s="93"/>
    </row>
    <row r="294" spans="1:10" x14ac:dyDescent="0.25">
      <c r="A294" s="96"/>
      <c r="B294" s="96"/>
      <c r="C294" s="96"/>
      <c r="D294" s="93"/>
      <c r="E294" s="93"/>
      <c r="F294" s="93"/>
      <c r="G294" s="93"/>
      <c r="H294" s="93"/>
      <c r="I294" s="93"/>
      <c r="J294" s="93"/>
    </row>
    <row r="295" spans="1:10" x14ac:dyDescent="0.25">
      <c r="A295" s="96"/>
      <c r="B295" s="96"/>
      <c r="C295" s="96"/>
      <c r="D295" s="93"/>
      <c r="E295" s="93"/>
      <c r="F295" s="93"/>
      <c r="G295" s="93"/>
      <c r="H295" s="93"/>
      <c r="I295" s="93"/>
      <c r="J295" s="93"/>
    </row>
    <row r="296" spans="1:10" x14ac:dyDescent="0.25">
      <c r="A296" s="96"/>
      <c r="B296" s="96"/>
      <c r="C296" s="96"/>
      <c r="D296" s="93"/>
      <c r="E296" s="93"/>
      <c r="F296" s="93"/>
      <c r="G296" s="93"/>
      <c r="H296" s="93"/>
      <c r="I296" s="93"/>
      <c r="J296" s="93"/>
    </row>
    <row r="297" spans="1:10" x14ac:dyDescent="0.25">
      <c r="A297" s="96"/>
      <c r="B297" s="96"/>
      <c r="C297" s="96"/>
      <c r="D297" s="93"/>
      <c r="E297" s="93"/>
      <c r="F297" s="93"/>
      <c r="G297" s="93"/>
      <c r="H297" s="93"/>
      <c r="I297" s="93"/>
      <c r="J297" s="93"/>
    </row>
    <row r="298" spans="1:10" x14ac:dyDescent="0.25">
      <c r="A298" s="96"/>
      <c r="B298" s="96"/>
      <c r="C298" s="96"/>
      <c r="D298" s="93"/>
      <c r="E298" s="93"/>
      <c r="F298" s="93"/>
      <c r="G298" s="93"/>
      <c r="H298" s="93"/>
      <c r="I298" s="93"/>
      <c r="J298" s="93"/>
    </row>
    <row r="299" spans="1:10" x14ac:dyDescent="0.25">
      <c r="A299" s="96"/>
      <c r="B299" s="96"/>
      <c r="C299" s="96"/>
      <c r="D299" s="93"/>
      <c r="E299" s="93"/>
      <c r="F299" s="93"/>
      <c r="G299" s="93"/>
      <c r="H299" s="93"/>
      <c r="I299" s="93"/>
      <c r="J299" s="93"/>
    </row>
    <row r="300" spans="1:10" x14ac:dyDescent="0.25">
      <c r="A300" s="96"/>
      <c r="B300" s="96"/>
      <c r="C300" s="96"/>
      <c r="D300" s="93"/>
      <c r="E300" s="93"/>
      <c r="F300" s="93"/>
      <c r="G300" s="93"/>
      <c r="H300" s="93"/>
      <c r="I300" s="93"/>
      <c r="J300" s="93"/>
    </row>
    <row r="301" spans="1:10" x14ac:dyDescent="0.25">
      <c r="A301" s="96"/>
      <c r="B301" s="96"/>
      <c r="C301" s="96"/>
      <c r="D301" s="93"/>
      <c r="E301" s="93"/>
      <c r="F301" s="93"/>
      <c r="G301" s="93"/>
      <c r="H301" s="93"/>
      <c r="I301" s="93"/>
      <c r="J301" s="93"/>
    </row>
    <row r="302" spans="1:10" x14ac:dyDescent="0.25">
      <c r="A302" s="96"/>
      <c r="B302" s="96"/>
      <c r="C302" s="96"/>
      <c r="D302" s="93"/>
      <c r="E302" s="93"/>
      <c r="F302" s="93"/>
      <c r="G302" s="93"/>
      <c r="H302" s="93"/>
      <c r="I302" s="93"/>
      <c r="J302" s="93"/>
    </row>
    <row r="303" spans="1:10" x14ac:dyDescent="0.25">
      <c r="A303" s="96"/>
      <c r="B303" s="96"/>
      <c r="C303" s="96"/>
      <c r="D303" s="93"/>
      <c r="E303" s="93"/>
      <c r="F303" s="93"/>
      <c r="G303" s="93"/>
      <c r="H303" s="93"/>
      <c r="I303" s="93"/>
      <c r="J303" s="93"/>
    </row>
    <row r="304" spans="1:10" x14ac:dyDescent="0.25">
      <c r="A304" s="96"/>
      <c r="B304" s="96"/>
      <c r="C304" s="96"/>
      <c r="D304" s="93"/>
      <c r="E304" s="93"/>
      <c r="F304" s="93"/>
      <c r="G304" s="93"/>
      <c r="H304" s="93"/>
      <c r="I304" s="93"/>
      <c r="J304" s="93"/>
    </row>
    <row r="305" spans="1:10" x14ac:dyDescent="0.25">
      <c r="A305" s="96"/>
      <c r="B305" s="96"/>
      <c r="C305" s="96"/>
      <c r="D305" s="93"/>
      <c r="E305" s="93"/>
      <c r="F305" s="93"/>
      <c r="G305" s="93"/>
      <c r="H305" s="93"/>
      <c r="I305" s="93"/>
      <c r="J305" s="93"/>
    </row>
    <row r="306" spans="1:10" x14ac:dyDescent="0.25">
      <c r="A306" s="96"/>
      <c r="B306" s="96"/>
      <c r="C306" s="96"/>
      <c r="D306" s="93"/>
      <c r="E306" s="93"/>
      <c r="F306" s="93"/>
      <c r="G306" s="93"/>
      <c r="H306" s="93"/>
      <c r="I306" s="93"/>
      <c r="J306" s="93"/>
    </row>
    <row r="307" spans="1:10" x14ac:dyDescent="0.25">
      <c r="A307" s="96"/>
      <c r="B307" s="96"/>
      <c r="C307" s="96"/>
      <c r="D307" s="93"/>
      <c r="E307" s="93"/>
      <c r="F307" s="93"/>
      <c r="G307" s="93"/>
      <c r="H307" s="93"/>
      <c r="I307" s="93"/>
      <c r="J307" s="93"/>
    </row>
    <row r="308" spans="1:10" x14ac:dyDescent="0.25">
      <c r="A308" s="96"/>
      <c r="B308" s="96"/>
      <c r="C308" s="96"/>
      <c r="D308" s="93"/>
      <c r="E308" s="93"/>
      <c r="F308" s="93"/>
      <c r="G308" s="93"/>
      <c r="H308" s="93"/>
      <c r="I308" s="93"/>
      <c r="J308" s="93"/>
    </row>
  </sheetData>
  <sortState ref="A10:J129">
    <sortCondition ref="A129"/>
  </sortState>
  <mergeCells count="8">
    <mergeCell ref="A9:C9"/>
    <mergeCell ref="A1:J2"/>
    <mergeCell ref="A3:J3"/>
    <mergeCell ref="D7:I7"/>
    <mergeCell ref="J7:J8"/>
    <mergeCell ref="A7:A8"/>
    <mergeCell ref="B7:B8"/>
    <mergeCell ref="C7:C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42"/>
  <sheetViews>
    <sheetView workbookViewId="0">
      <selection sqref="A1:D2"/>
    </sheetView>
  </sheetViews>
  <sheetFormatPr defaultColWidth="8.85546875" defaultRowHeight="15" x14ac:dyDescent="0.25"/>
  <cols>
    <col min="1" max="1" width="7.7109375" customWidth="1"/>
    <col min="2" max="2" width="62.7109375" customWidth="1"/>
    <col min="3" max="4" width="11.5703125" bestFit="1" customWidth="1"/>
  </cols>
  <sheetData>
    <row r="1" spans="1:4" x14ac:dyDescent="0.25">
      <c r="A1" s="179" t="str">
        <f>contact!B6</f>
        <v>University of South Florida</v>
      </c>
      <c r="B1" s="165"/>
      <c r="C1" s="165"/>
      <c r="D1" s="165"/>
    </row>
    <row r="2" spans="1:4" x14ac:dyDescent="0.25">
      <c r="A2" s="179"/>
      <c r="B2" s="165"/>
      <c r="C2" s="165"/>
      <c r="D2" s="165"/>
    </row>
    <row r="3" spans="1:4" x14ac:dyDescent="0.25">
      <c r="A3" s="160" t="s">
        <v>48</v>
      </c>
      <c r="B3" s="160"/>
      <c r="C3" s="160"/>
      <c r="D3" s="160"/>
    </row>
    <row r="4" spans="1:4" x14ac:dyDescent="0.25">
      <c r="A4" s="25" t="s">
        <v>180</v>
      </c>
    </row>
    <row r="5" spans="1:4" x14ac:dyDescent="0.25">
      <c r="B5" s="101" t="s">
        <v>182</v>
      </c>
      <c r="C5" s="102" t="s">
        <v>184</v>
      </c>
      <c r="D5" s="102" t="s">
        <v>185</v>
      </c>
    </row>
    <row r="6" spans="1:4" x14ac:dyDescent="0.25">
      <c r="A6" s="212" t="s">
        <v>181</v>
      </c>
      <c r="B6" s="212"/>
      <c r="C6" s="103"/>
      <c r="D6" s="103"/>
    </row>
    <row r="7" spans="1:4" x14ac:dyDescent="0.25">
      <c r="A7">
        <v>1</v>
      </c>
      <c r="B7" t="s">
        <v>505</v>
      </c>
      <c r="C7" s="104">
        <v>1277.5999999999999</v>
      </c>
      <c r="D7" s="105"/>
    </row>
    <row r="8" spans="1:4" x14ac:dyDescent="0.25">
      <c r="A8">
        <v>2</v>
      </c>
      <c r="B8" t="s">
        <v>506</v>
      </c>
      <c r="C8" s="106">
        <v>1400</v>
      </c>
      <c r="D8" s="105"/>
    </row>
    <row r="9" spans="1:4" x14ac:dyDescent="0.25">
      <c r="A9">
        <v>3</v>
      </c>
      <c r="B9" t="s">
        <v>507</v>
      </c>
      <c r="C9" s="106">
        <v>4531.8</v>
      </c>
      <c r="D9" s="105"/>
    </row>
    <row r="10" spans="1:4" x14ac:dyDescent="0.25">
      <c r="A10">
        <v>4</v>
      </c>
      <c r="B10" t="s">
        <v>508</v>
      </c>
      <c r="C10" s="106">
        <v>3000</v>
      </c>
      <c r="D10" s="105"/>
    </row>
    <row r="11" spans="1:4" x14ac:dyDescent="0.25">
      <c r="A11">
        <v>5</v>
      </c>
      <c r="B11" t="s">
        <v>509</v>
      </c>
      <c r="C11" s="106">
        <v>2845</v>
      </c>
      <c r="D11" s="105"/>
    </row>
    <row r="12" spans="1:4" x14ac:dyDescent="0.25">
      <c r="A12">
        <v>6</v>
      </c>
      <c r="B12" t="s">
        <v>510</v>
      </c>
      <c r="C12" s="106">
        <v>3300</v>
      </c>
      <c r="D12" s="105"/>
    </row>
    <row r="13" spans="1:4" x14ac:dyDescent="0.25">
      <c r="A13">
        <v>7</v>
      </c>
      <c r="B13" t="s">
        <v>511</v>
      </c>
      <c r="C13" s="106">
        <v>1310</v>
      </c>
      <c r="D13" s="105"/>
    </row>
    <row r="14" spans="1:4" x14ac:dyDescent="0.25">
      <c r="A14">
        <v>8</v>
      </c>
      <c r="B14" t="s">
        <v>512</v>
      </c>
      <c r="C14" s="106">
        <v>3.2</v>
      </c>
      <c r="D14" s="105"/>
    </row>
    <row r="15" spans="1:4" x14ac:dyDescent="0.25">
      <c r="A15">
        <v>9</v>
      </c>
      <c r="B15" t="s">
        <v>513</v>
      </c>
      <c r="C15" s="106">
        <v>1245</v>
      </c>
      <c r="D15" s="105"/>
    </row>
    <row r="16" spans="1:4" x14ac:dyDescent="0.25">
      <c r="A16">
        <v>10</v>
      </c>
      <c r="B16" t="s">
        <v>514</v>
      </c>
      <c r="C16" s="107">
        <v>3923</v>
      </c>
      <c r="D16" s="105"/>
    </row>
    <row r="17" spans="1:4" x14ac:dyDescent="0.25">
      <c r="A17" s="212" t="s">
        <v>183</v>
      </c>
      <c r="B17" s="212"/>
      <c r="C17" s="108"/>
      <c r="D17" s="108"/>
    </row>
    <row r="18" spans="1:4" x14ac:dyDescent="0.25">
      <c r="A18">
        <v>1</v>
      </c>
      <c r="B18" t="s">
        <v>506</v>
      </c>
      <c r="C18" s="105"/>
      <c r="D18" s="104">
        <v>345.41</v>
      </c>
    </row>
    <row r="19" spans="1:4" x14ac:dyDescent="0.25">
      <c r="A19">
        <v>2</v>
      </c>
      <c r="B19" t="s">
        <v>515</v>
      </c>
      <c r="C19" s="105"/>
      <c r="D19" s="106">
        <v>25</v>
      </c>
    </row>
    <row r="20" spans="1:4" x14ac:dyDescent="0.25">
      <c r="A20">
        <v>3</v>
      </c>
      <c r="B20" t="s">
        <v>509</v>
      </c>
      <c r="C20" s="105"/>
      <c r="D20" s="106">
        <v>2845</v>
      </c>
    </row>
    <row r="21" spans="1:4" x14ac:dyDescent="0.25">
      <c r="A21">
        <v>4</v>
      </c>
      <c r="B21" t="s">
        <v>516</v>
      </c>
      <c r="C21" s="105"/>
      <c r="D21" s="106">
        <v>3126.48</v>
      </c>
    </row>
    <row r="22" spans="1:4" x14ac:dyDescent="0.25">
      <c r="A22">
        <v>5</v>
      </c>
      <c r="B22" t="s">
        <v>517</v>
      </c>
      <c r="C22" s="105"/>
      <c r="D22" s="106">
        <v>555.45000000000005</v>
      </c>
    </row>
    <row r="23" spans="1:4" x14ac:dyDescent="0.25">
      <c r="A23">
        <v>6</v>
      </c>
      <c r="B23" t="s">
        <v>518</v>
      </c>
      <c r="C23" s="105"/>
      <c r="D23" s="106">
        <v>37.4</v>
      </c>
    </row>
    <row r="24" spans="1:4" x14ac:dyDescent="0.25">
      <c r="A24">
        <v>7</v>
      </c>
      <c r="B24" t="s">
        <v>519</v>
      </c>
      <c r="C24" s="105"/>
      <c r="D24" s="106">
        <v>67.27</v>
      </c>
    </row>
    <row r="25" spans="1:4" x14ac:dyDescent="0.25">
      <c r="A25">
        <v>8</v>
      </c>
      <c r="B25" t="s">
        <v>520</v>
      </c>
      <c r="C25" s="105"/>
      <c r="D25" s="106">
        <v>3300</v>
      </c>
    </row>
    <row r="26" spans="1:4" x14ac:dyDescent="0.25">
      <c r="A26">
        <v>9</v>
      </c>
      <c r="B26" t="s">
        <v>521</v>
      </c>
      <c r="C26" s="105"/>
      <c r="D26" s="106">
        <v>1627.89</v>
      </c>
    </row>
    <row r="27" spans="1:4" x14ac:dyDescent="0.25">
      <c r="A27">
        <v>10</v>
      </c>
      <c r="B27" t="s">
        <v>511</v>
      </c>
      <c r="C27" s="105"/>
      <c r="D27" s="106">
        <v>3812.57</v>
      </c>
    </row>
    <row r="28" spans="1:4" x14ac:dyDescent="0.25">
      <c r="A28">
        <v>11</v>
      </c>
      <c r="B28" t="s">
        <v>522</v>
      </c>
      <c r="C28" s="105"/>
      <c r="D28" s="106">
        <v>1028.94</v>
      </c>
    </row>
    <row r="29" spans="1:4" x14ac:dyDescent="0.25">
      <c r="A29">
        <v>12</v>
      </c>
      <c r="B29" t="s">
        <v>523</v>
      </c>
      <c r="C29" s="105"/>
      <c r="D29" s="106">
        <v>128.75</v>
      </c>
    </row>
    <row r="30" spans="1:4" x14ac:dyDescent="0.25">
      <c r="A30">
        <v>13</v>
      </c>
      <c r="B30" t="s">
        <v>524</v>
      </c>
      <c r="C30" s="105"/>
      <c r="D30" s="106">
        <v>58.63</v>
      </c>
    </row>
    <row r="31" spans="1:4" x14ac:dyDescent="0.25">
      <c r="A31">
        <v>14</v>
      </c>
      <c r="B31" t="s">
        <v>525</v>
      </c>
      <c r="C31" s="105"/>
      <c r="D31" s="106">
        <v>2057.35</v>
      </c>
    </row>
    <row r="32" spans="1:4" x14ac:dyDescent="0.25">
      <c r="A32" s="212" t="s">
        <v>186</v>
      </c>
      <c r="B32" s="212"/>
      <c r="C32" s="106">
        <f>SUM(C7:C16)</f>
        <v>22835.600000000002</v>
      </c>
      <c r="D32" s="106">
        <f>SUM(D18:D31)</f>
        <v>19016.139999999996</v>
      </c>
    </row>
    <row r="33" spans="1:4" x14ac:dyDescent="0.25">
      <c r="A33" s="212" t="s">
        <v>188</v>
      </c>
      <c r="B33" s="212"/>
      <c r="C33" s="213">
        <f>C32-D32</f>
        <v>3819.4600000000064</v>
      </c>
      <c r="D33" s="214"/>
    </row>
    <row r="35" spans="1:4" x14ac:dyDescent="0.25">
      <c r="A35" s="212" t="s">
        <v>187</v>
      </c>
      <c r="B35" s="212"/>
      <c r="C35" s="103"/>
      <c r="D35" s="103"/>
    </row>
    <row r="36" spans="1:4" x14ac:dyDescent="0.25">
      <c r="A36">
        <v>1</v>
      </c>
      <c r="B36" t="s">
        <v>526</v>
      </c>
      <c r="D36" s="78"/>
    </row>
    <row r="38" spans="1:4" x14ac:dyDescent="0.25">
      <c r="A38" s="212" t="s">
        <v>189</v>
      </c>
      <c r="B38" s="212"/>
      <c r="C38" s="103"/>
      <c r="D38" s="103"/>
    </row>
    <row r="39" spans="1:4" x14ac:dyDescent="0.25">
      <c r="A39">
        <v>1</v>
      </c>
      <c r="B39" t="s">
        <v>527</v>
      </c>
      <c r="C39" s="78"/>
    </row>
    <row r="41" spans="1:4" x14ac:dyDescent="0.25">
      <c r="A41" s="212" t="s">
        <v>190</v>
      </c>
      <c r="B41" s="212"/>
      <c r="C41" s="106">
        <f>C32+SUM(C39:C39)</f>
        <v>22835.600000000002</v>
      </c>
      <c r="D41" s="106">
        <f>D32+SUM(D36:D36)</f>
        <v>19016.139999999996</v>
      </c>
    </row>
    <row r="42" spans="1:4" x14ac:dyDescent="0.25">
      <c r="A42" s="212" t="s">
        <v>191</v>
      </c>
      <c r="B42" s="212"/>
      <c r="C42" s="213">
        <f>C41-D41</f>
        <v>3819.4600000000064</v>
      </c>
      <c r="D42" s="214"/>
    </row>
  </sheetData>
  <mergeCells count="12">
    <mergeCell ref="A38:B38"/>
    <mergeCell ref="A41:B41"/>
    <mergeCell ref="A42:B42"/>
    <mergeCell ref="C42:D42"/>
    <mergeCell ref="A1:D2"/>
    <mergeCell ref="A3:D3"/>
    <mergeCell ref="A32:B32"/>
    <mergeCell ref="A17:B17"/>
    <mergeCell ref="A6:B6"/>
    <mergeCell ref="A35:B35"/>
    <mergeCell ref="A33:B33"/>
    <mergeCell ref="C33:D33"/>
  </mergeCells>
  <pageMargins left="0.7" right="0.7" top="0.75" bottom="0.75" header="0.3" footer="0.3"/>
  <pageSetup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contact</vt:lpstr>
      <vt:lpstr>goals</vt:lpstr>
      <vt:lpstr>meetings</vt:lpstr>
      <vt:lpstr>statistical data</vt:lpstr>
      <vt:lpstr>membership list</vt:lpstr>
      <vt:lpstr>financial statement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franki vallejo</cp:lastModifiedBy>
  <dcterms:created xsi:type="dcterms:W3CDTF">2013-04-08T20:36:39Z</dcterms:created>
  <dcterms:modified xsi:type="dcterms:W3CDTF">2015-02-01T21:13:04Z</dcterms:modified>
</cp:coreProperties>
</file>