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SCE\2014-2015\Anual Report 2014\"/>
    </mc:Choice>
  </mc:AlternateContent>
  <bookViews>
    <workbookView xWindow="0" yWindow="0" windowWidth="20490" windowHeight="7755" activeTab="5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 concurrentCalc="0"/>
</workbook>
</file>

<file path=xl/calcChain.xml><?xml version="1.0" encoding="utf-8"?>
<calcChain xmlns="http://schemas.openxmlformats.org/spreadsheetml/2006/main">
  <c r="D69" i="6" l="1"/>
  <c r="D37" i="6"/>
  <c r="D48" i="6"/>
  <c r="D23" i="6"/>
  <c r="C37" i="6"/>
  <c r="C69" i="6"/>
  <c r="A1" i="1"/>
  <c r="A2" i="3"/>
  <c r="C70" i="6"/>
  <c r="A1" i="6"/>
  <c r="J8" i="1"/>
  <c r="E8" i="1"/>
  <c r="F8" i="1"/>
  <c r="G8" i="1"/>
  <c r="H8" i="1"/>
  <c r="I8" i="1"/>
  <c r="D8" i="1"/>
  <c r="C22" i="5"/>
  <c r="D22" i="5"/>
  <c r="E22" i="5"/>
  <c r="F22" i="5"/>
  <c r="G22" i="5"/>
  <c r="H22" i="5"/>
  <c r="I22" i="5"/>
  <c r="J22" i="5"/>
  <c r="K22" i="5"/>
  <c r="B22" i="5"/>
  <c r="A1" i="5"/>
  <c r="E1" i="4"/>
  <c r="A1" i="2"/>
  <c r="A1" i="3"/>
  <c r="L37" i="4"/>
  <c r="K33" i="4"/>
  <c r="M33" i="4"/>
  <c r="K30" i="4"/>
  <c r="M30" i="4"/>
  <c r="K27" i="4"/>
  <c r="M27" i="4"/>
  <c r="K17" i="4"/>
  <c r="M17" i="4"/>
  <c r="K18" i="4"/>
  <c r="M18" i="4"/>
  <c r="K19" i="4"/>
  <c r="M19" i="4"/>
  <c r="K24" i="4"/>
  <c r="M24" i="4"/>
  <c r="K25" i="4"/>
  <c r="M25" i="4"/>
  <c r="K26" i="4"/>
  <c r="M26" i="4"/>
  <c r="K28" i="4"/>
  <c r="K29" i="4"/>
  <c r="K31" i="4"/>
  <c r="M31" i="4"/>
  <c r="K32" i="4"/>
  <c r="M32" i="4"/>
  <c r="K34" i="4"/>
  <c r="K35" i="4"/>
  <c r="K23" i="4"/>
  <c r="M23" i="4"/>
  <c r="K20" i="4"/>
  <c r="M20" i="4"/>
  <c r="K16" i="4"/>
  <c r="M16" i="4"/>
  <c r="M34" i="4"/>
  <c r="M28" i="4"/>
  <c r="I22" i="4"/>
  <c r="K22" i="4"/>
  <c r="M21" i="4"/>
  <c r="I15" i="4"/>
  <c r="K15" i="4"/>
  <c r="I12" i="4"/>
  <c r="K12" i="4"/>
  <c r="C66" i="4"/>
  <c r="C65" i="4"/>
  <c r="L36" i="4"/>
  <c r="M8" i="4"/>
  <c r="M36" i="4"/>
  <c r="M37" i="4"/>
</calcChain>
</file>

<file path=xl/sharedStrings.xml><?xml version="1.0" encoding="utf-8"?>
<sst xmlns="http://schemas.openxmlformats.org/spreadsheetml/2006/main" count="614" uniqueCount="500">
  <si>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</si>
  <si>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</si>
  <si>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</si>
  <si>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</si>
  <si>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</si>
  <si>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</si>
  <si>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</si>
  <si>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</si>
  <si>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</si>
  <si>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</si>
  <si>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</si>
  <si>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</si>
  <si>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</si>
  <si>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</si>
  <si>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</si>
  <si>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</si>
  <si>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</si>
  <si>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</si>
  <si>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</si>
  <si>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</si>
  <si>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</si>
  <si>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</si>
  <si>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</si>
  <si>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</si>
  <si>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</si>
  <si>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</si>
  <si>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</si>
  <si>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</si>
  <si>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</si>
  <si>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</si>
  <si>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</si>
  <si>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</si>
  <si>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</si>
  <si>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</si>
  <si>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</si>
  <si>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</si>
  <si>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</si>
  <si>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</si>
  <si>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</si>
  <si>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</si>
  <si>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</si>
  <si>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</si>
  <si>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</si>
  <si>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</si>
  <si>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</si>
  <si>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</si>
  <si>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</si>
  <si>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</si>
  <si>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</si>
  <si>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</si>
  <si>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</si>
  <si>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</si>
  <si>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</si>
  <si>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</si>
  <si>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</si>
  <si>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</si>
  <si>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</si>
  <si>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</si>
  <si>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</si>
  <si>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</si>
  <si>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</si>
  <si>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</si>
  <si>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</si>
  <si>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</si>
  <si>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</si>
  <si>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</si>
  <si>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</si>
  <si>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</si>
  <si>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</si>
  <si>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</si>
  <si>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</si>
  <si>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</si>
  <si>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</si>
  <si>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</si>
  <si>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</si>
  <si>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</si>
  <si>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</si>
  <si>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</si>
  <si>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</si>
  <si>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</si>
  <si>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</si>
  <si>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</si>
  <si>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</si>
  <si>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</si>
  <si>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</si>
  <si>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</si>
  <si>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</si>
  <si>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</si>
  <si>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</si>
  <si>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</si>
  <si>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</si>
  <si>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</si>
  <si>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</si>
  <si>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</si>
  <si>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</si>
  <si>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</si>
  <si>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</si>
  <si>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</si>
  <si>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</si>
  <si>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</si>
  <si>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</si>
  <si>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what events?</t>
  </si>
  <si>
    <t>17. Attending the Practitioner/Faculty Advisor Training Workshop in any year</t>
  </si>
  <si>
    <t>year attended?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</si>
  <si>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</si>
  <si>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</si>
  <si>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</si>
  <si>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</si>
  <si>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</si>
  <si>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</si>
  <si>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</si>
  <si>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</si>
  <si>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</si>
  <si>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</si>
  <si>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Online addresses</t>
  </si>
  <si>
    <t>web site</t>
  </si>
  <si>
    <t>social media</t>
  </si>
  <si>
    <t>Report submitted by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</si>
  <si>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</si>
  <si>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</si>
  <si>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</si>
  <si>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</si>
  <si>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</si>
  <si>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</si>
  <si>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</si>
  <si>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</si>
  <si>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Secretary</t>
  </si>
  <si>
    <t>Treasurer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</si>
  <si>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</si>
  <si>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</si>
  <si>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</si>
  <si>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</si>
  <si>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</si>
  <si>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</si>
  <si>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</si>
  <si>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</si>
  <si>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</si>
  <si>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</si>
  <si>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</si>
  <si>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</si>
  <si>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</si>
  <si>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</si>
  <si>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</si>
  <si>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</si>
  <si>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</si>
  <si>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</si>
  <si>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</si>
  <si>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</si>
  <si>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</si>
  <si>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</si>
  <si>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</si>
  <si>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</si>
  <si>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</si>
  <si>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</si>
  <si>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</si>
  <si>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</si>
  <si>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</si>
  <si>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</si>
  <si>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</si>
  <si>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</si>
  <si>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</si>
  <si>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</si>
  <si>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</si>
  <si>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</si>
  <si>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</si>
  <si>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</si>
  <si>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</si>
  <si>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</si>
  <si>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year (indicate with a 1)</t>
  </si>
  <si>
    <t>SAMPLE FINANCIAL STATEMENT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</si>
  <si>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</si>
  <si>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</si>
  <si>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</si>
  <si>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</si>
  <si>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</si>
  <si>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</si>
  <si>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</si>
  <si>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</si>
  <si>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</si>
  <si>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</si>
  <si>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</si>
  <si>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</si>
  <si>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</si>
  <si>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</si>
  <si>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</si>
  <si>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5+</t>
  </si>
  <si>
    <t>Leon</t>
  </si>
  <si>
    <t>Ephraim</t>
  </si>
  <si>
    <t>Amezcua</t>
  </si>
  <si>
    <t>Lopez</t>
  </si>
  <si>
    <t>Levy</t>
  </si>
  <si>
    <t>Treaster</t>
  </si>
  <si>
    <t>Notarfrancesco</t>
  </si>
  <si>
    <t>Perez</t>
  </si>
  <si>
    <t>Juan</t>
  </si>
  <si>
    <t>Praca</t>
  </si>
  <si>
    <t>Carneiro</t>
  </si>
  <si>
    <t>Andrade Araujo</t>
  </si>
  <si>
    <t>Rocha</t>
  </si>
  <si>
    <t>Jones</t>
  </si>
  <si>
    <t>Baer</t>
  </si>
  <si>
    <t>Stanley</t>
  </si>
  <si>
    <t>Jimenez</t>
  </si>
  <si>
    <t>Etienne</t>
  </si>
  <si>
    <t>Pascual</t>
  </si>
  <si>
    <t>Herrera</t>
  </si>
  <si>
    <t>King</t>
  </si>
  <si>
    <t>Ross</t>
  </si>
  <si>
    <t>Sun</t>
  </si>
  <si>
    <t>Crystal</t>
  </si>
  <si>
    <t>Aurora</t>
  </si>
  <si>
    <t>Miguel</t>
  </si>
  <si>
    <t>Jimena</t>
  </si>
  <si>
    <t>Madeleine</t>
  </si>
  <si>
    <t>Otavio Luis</t>
  </si>
  <si>
    <t>Raul</t>
  </si>
  <si>
    <t>Chloe</t>
  </si>
  <si>
    <t>Mike</t>
  </si>
  <si>
    <t>Jasmine</t>
  </si>
  <si>
    <t>Alessia</t>
  </si>
  <si>
    <t>Hugo</t>
  </si>
  <si>
    <t>Leticia</t>
  </si>
  <si>
    <t>Isadora</t>
  </si>
  <si>
    <t>Athena</t>
  </si>
  <si>
    <t>Kenneth</t>
  </si>
  <si>
    <t>Michelle</t>
  </si>
  <si>
    <t>Ricardo</t>
  </si>
  <si>
    <t>Laurent</t>
  </si>
  <si>
    <t>Maria</t>
  </si>
  <si>
    <t>Hector</t>
  </si>
  <si>
    <t>Christian</t>
  </si>
  <si>
    <t>Michael</t>
  </si>
  <si>
    <t>Karine</t>
  </si>
  <si>
    <t>Austin</t>
  </si>
  <si>
    <t>Ebone</t>
  </si>
  <si>
    <t>Qidi</t>
  </si>
  <si>
    <t>Jessica</t>
  </si>
  <si>
    <t>Leonard</t>
  </si>
  <si>
    <t>Pimenta</t>
  </si>
  <si>
    <t>Barrera</t>
  </si>
  <si>
    <t>Blaize</t>
  </si>
  <si>
    <t>Arguelles</t>
  </si>
  <si>
    <t>Lemos</t>
  </si>
  <si>
    <t>Avelino</t>
  </si>
  <si>
    <t>Yasmin</t>
  </si>
  <si>
    <t>Renata</t>
  </si>
  <si>
    <t>Allen</t>
  </si>
  <si>
    <t>Cerjan</t>
  </si>
  <si>
    <t>Mackenzie</t>
  </si>
  <si>
    <t>Kapadia</t>
  </si>
  <si>
    <t>Kunal</t>
  </si>
  <si>
    <t>Lavonas</t>
  </si>
  <si>
    <t>Phil</t>
  </si>
  <si>
    <t>Steffanowics</t>
  </si>
  <si>
    <t>MacDonald</t>
  </si>
  <si>
    <t>Kimberly</t>
  </si>
  <si>
    <t>Briel</t>
  </si>
  <si>
    <t>Alex</t>
  </si>
  <si>
    <t>Ramaji</t>
  </si>
  <si>
    <t>Sathvika</t>
  </si>
  <si>
    <t>Jordan</t>
  </si>
  <si>
    <t>Josh</t>
  </si>
  <si>
    <t>Lery</t>
  </si>
  <si>
    <t>Madeline</t>
  </si>
  <si>
    <t xml:space="preserve">McKool </t>
  </si>
  <si>
    <t>Hannah</t>
  </si>
  <si>
    <t>Seed</t>
  </si>
  <si>
    <t>Zak</t>
  </si>
  <si>
    <t>Gater</t>
  </si>
  <si>
    <t>Kyle</t>
  </si>
  <si>
    <t>Marini</t>
  </si>
  <si>
    <t>Juniper</t>
  </si>
  <si>
    <t>Claure</t>
  </si>
  <si>
    <t>Sergio</t>
  </si>
  <si>
    <t>Camara De Silva</t>
  </si>
  <si>
    <t>Mayes</t>
  </si>
  <si>
    <t>Lisa</t>
  </si>
  <si>
    <t>Morrison</t>
  </si>
  <si>
    <t>Camlyn</t>
  </si>
  <si>
    <t>Aratoon</t>
  </si>
  <si>
    <t>Brad</t>
  </si>
  <si>
    <t>Brzoska</t>
  </si>
  <si>
    <t>Brendan</t>
  </si>
  <si>
    <t xml:space="preserve">Castaneda </t>
  </si>
  <si>
    <t>Fabi</t>
  </si>
  <si>
    <t>Morfin</t>
  </si>
  <si>
    <t>Andres</t>
  </si>
  <si>
    <t>Vinci</t>
  </si>
  <si>
    <t>Erikka</t>
  </si>
  <si>
    <t>Giraldo</t>
  </si>
  <si>
    <t>Maggie</t>
  </si>
  <si>
    <t xml:space="preserve">Velarde </t>
  </si>
  <si>
    <t xml:space="preserve">Jaycus </t>
  </si>
  <si>
    <t>Matthew</t>
  </si>
  <si>
    <t>Funakoshi</t>
  </si>
  <si>
    <t>Codi</t>
  </si>
  <si>
    <t>Shwartz</t>
  </si>
  <si>
    <t>Caroline</t>
  </si>
  <si>
    <t>Milton</t>
  </si>
  <si>
    <t>Eric</t>
  </si>
  <si>
    <t>Doggart</t>
  </si>
  <si>
    <t>Jonas</t>
  </si>
  <si>
    <t>Madfes</t>
  </si>
  <si>
    <t>Mallory</t>
  </si>
  <si>
    <t>Carol</t>
  </si>
  <si>
    <t>Bruno</t>
  </si>
  <si>
    <t>Zanatta</t>
  </si>
  <si>
    <t>Rodrigo</t>
  </si>
  <si>
    <t>Antmann</t>
  </si>
  <si>
    <t>Marino</t>
  </si>
  <si>
    <t>Rich</t>
  </si>
  <si>
    <t>Rakhimbekova</t>
  </si>
  <si>
    <t>Sabina</t>
  </si>
  <si>
    <t>Rodriguez</t>
  </si>
  <si>
    <t xml:space="preserve">Jen </t>
  </si>
  <si>
    <t>Meichtry</t>
  </si>
  <si>
    <t>Kim</t>
  </si>
  <si>
    <t>Laurini</t>
  </si>
  <si>
    <t>Malara</t>
  </si>
  <si>
    <t>Salamao</t>
  </si>
  <si>
    <t>Pavan</t>
  </si>
  <si>
    <t>Teixera</t>
  </si>
  <si>
    <t>University of Miami</t>
  </si>
  <si>
    <t xml:space="preserve">325 McArthur Engineer Building, CAE Department 
Attn: UM ASCE    
1251 Memorial Drive    
Coral Gables, FL 33146
</t>
  </si>
  <si>
    <t>umasce@gmail.com</t>
  </si>
  <si>
    <t>asce.studentorg@miami.edu</t>
  </si>
  <si>
    <t>umasce.com</t>
  </si>
  <si>
    <t>https://www.facebook.com/UMASCE</t>
  </si>
  <si>
    <t>https://twitter.com/umasce</t>
  </si>
  <si>
    <t>Mackenzie Cerjan</t>
  </si>
  <si>
    <t>m.cerjan@umiam.edu</t>
  </si>
  <si>
    <t>970- 948- 8751</t>
  </si>
  <si>
    <t>Annual Report Chair</t>
  </si>
  <si>
    <t>Aurora Ephraim</t>
  </si>
  <si>
    <t>a.ephraim@umiami.edu</t>
  </si>
  <si>
    <t>848-218-2730</t>
  </si>
  <si>
    <t>Dr. Matthew Trussoni</t>
  </si>
  <si>
    <t>trussoni@miami.edu</t>
  </si>
  <si>
    <t>305 284 3461</t>
  </si>
  <si>
    <t>Jose Acosta</t>
  </si>
  <si>
    <t>jacosta@chenmoore.com</t>
  </si>
  <si>
    <t>May 2013 to May 2014</t>
  </si>
  <si>
    <t>May 2014 to May 2015</t>
  </si>
  <si>
    <t>Zachary Seed</t>
  </si>
  <si>
    <t>External Vice President</t>
  </si>
  <si>
    <t>Internal Vice President</t>
  </si>
  <si>
    <t>Fabiano Praca</t>
  </si>
  <si>
    <t xml:space="preserve">Hannah McKool </t>
  </si>
  <si>
    <t>Maria Arguelles</t>
  </si>
  <si>
    <t xml:space="preserve">Annual Report Chair </t>
  </si>
  <si>
    <t>Kunal Kapadia</t>
  </si>
  <si>
    <t>Joshua Jordan</t>
  </si>
  <si>
    <t>Conference 2013 Chair</t>
  </si>
  <si>
    <t>Internal Conference Chair</t>
  </si>
  <si>
    <t>Conference Logistics Chair</t>
  </si>
  <si>
    <t>Recruitment Chair</t>
  </si>
  <si>
    <t>Community Service Chair</t>
  </si>
  <si>
    <t>Website Chair</t>
  </si>
  <si>
    <t>Sponsorship Chair</t>
  </si>
  <si>
    <t>Social Chair</t>
  </si>
  <si>
    <t>Laurent Entienne</t>
  </si>
  <si>
    <t>Sathvika Ramaji</t>
  </si>
  <si>
    <t>Lisa Mayes &amp; Sergio Claure</t>
  </si>
  <si>
    <t>Kyle Gater</t>
  </si>
  <si>
    <t>Kimberely Macdonald</t>
  </si>
  <si>
    <t>Caroline Swartz</t>
  </si>
  <si>
    <t>Raul Velarde</t>
  </si>
  <si>
    <t>Faculty Advisor</t>
  </si>
  <si>
    <t xml:space="preserve">Practitioner Advisor </t>
  </si>
  <si>
    <t>Crystal Leon</t>
  </si>
  <si>
    <t>Conference 2014 Chair</t>
  </si>
  <si>
    <t>Hector Castenada &amp;Michael Herrera</t>
  </si>
  <si>
    <t xml:space="preserve">Goal 1. To reach out to the community and involve our organization in service activities to give back to all generations
</t>
  </si>
  <si>
    <t xml:space="preserve">Goal 2.To show CAE students the importance of networking and constant connection to industry in different settings. 
</t>
  </si>
  <si>
    <t xml:space="preserve">Goal 3. To retain our current members and increase the recruitment efforts of new members to remain sustainable and growing. 
</t>
  </si>
  <si>
    <t xml:space="preserve">Goal 4. To be successful at the 2014 Southeast Student Conference, through preparation and overall results.
</t>
  </si>
  <si>
    <t xml:space="preserve">Goal 5. To increase internal organization and develop a system of passing down information between executive boards
</t>
  </si>
  <si>
    <t xml:space="preserve">Goal 6. To increase the amount of social events in an effort to bring students closer together on a non-academic level
</t>
  </si>
  <si>
    <t>Ricardo Jimenez</t>
  </si>
  <si>
    <t>Drake Peterson</t>
  </si>
  <si>
    <t>Alessia Juan</t>
  </si>
  <si>
    <t>Shelby Koos</t>
  </si>
  <si>
    <t>Executive Consultant</t>
  </si>
  <si>
    <t>Officer meeting to discuss potential programs</t>
  </si>
  <si>
    <t>Set goal of two major outreach events per year</t>
  </si>
  <si>
    <t>Miami-Dade mini golf event and Engineers Week</t>
  </si>
  <si>
    <t>Executed two main outreach events in Spring Semester</t>
  </si>
  <si>
    <t>Provide students with an opportunity to reach out to alumni and companies</t>
  </si>
  <si>
    <t xml:space="preserve">One professional seminar per year. Two company Presentations. </t>
  </si>
  <si>
    <t>Two Fall Company Presentations and a Professional Workshop</t>
  </si>
  <si>
    <t>Kimley Horn and Chen Moore presented and an interview skills workshop</t>
  </si>
  <si>
    <t>Target underclassmen and higher percentage of junior involvement</t>
  </si>
  <si>
    <t>Classrooms announcements by officers to promote club.</t>
  </si>
  <si>
    <t>All meetings were preceeded by classroom announcements at all levels. Flyers were put up in office</t>
  </si>
  <si>
    <t>Flyers, emails, and social media were used to advertise. Meeting attendance increased for Fall.</t>
  </si>
  <si>
    <t>First place spirit and improvement on all of last years scores.</t>
  </si>
  <si>
    <t>Conference Pump up meetings and promoted compeition participation</t>
  </si>
  <si>
    <t>First place and third place trophies taken home.</t>
  </si>
  <si>
    <t>9th place overall</t>
  </si>
  <si>
    <t>End of the year officer dinner and transition positions for last two meetings of Spring semester</t>
  </si>
  <si>
    <t>Binders to keep record of officer tasks.</t>
  </si>
  <si>
    <t>Officers talked to aspiring officers about position.</t>
  </si>
  <si>
    <t>Easy transition in fall and good communication in summer</t>
  </si>
  <si>
    <t>Alumni networking, beach days, and barbecues were brainstormed</t>
  </si>
  <si>
    <t>More personalized invitations to members</t>
  </si>
  <si>
    <t>Rat Tuesdays and Fridays at Friday's events executed</t>
  </si>
  <si>
    <t>Socal events increased from last years total</t>
  </si>
  <si>
    <t>Concrete Canoe Pour Day is the day the concrete is mixed, measured and poured into the mold.</t>
  </si>
  <si>
    <t>UM ASCE Storage Tent</t>
  </si>
  <si>
    <t xml:space="preserve">How to get a Job Presentation was led to workshop interview skills and resume building. </t>
  </si>
  <si>
    <t>UM College of Enigneering</t>
  </si>
  <si>
    <t>Fridays at Friday's is an event to connect alumni and students in a social manner</t>
  </si>
  <si>
    <t>Friday's</t>
  </si>
  <si>
    <t>E-Week is a College of Engieering event designed to foster pride in the engineering department</t>
  </si>
  <si>
    <t>3/27/2014-
3/30/2014</t>
  </si>
  <si>
    <t>ASCE SESC is the student regional conference for the southeast.</t>
  </si>
  <si>
    <t>University of Tampa</t>
  </si>
  <si>
    <t>Miami-Dade Branch Mini-golf and Zoo trip to network with companies and have fun.</t>
  </si>
  <si>
    <t>Elections Meeting to vote for officers for the 2014-2015 year</t>
  </si>
  <si>
    <t>UM ASCE</t>
  </si>
  <si>
    <t>FL Board of Directors Annual Section meeting</t>
  </si>
  <si>
    <t>ASCE FL Board of Directors at Deauville Resort, Miami Beach</t>
  </si>
  <si>
    <t>Miami-Dade Branch Award Ceremony and Annual Banquet</t>
  </si>
  <si>
    <t>Miami-Dade Branch at the Rusty Pelican, Key Biscayne</t>
  </si>
  <si>
    <t>First General Meeting of Fall semester to welcome everyone back and invite people to apply for open chair positions</t>
  </si>
  <si>
    <t>FA, PA</t>
  </si>
  <si>
    <t>FA</t>
  </si>
  <si>
    <t>PA</t>
  </si>
  <si>
    <t>Fall Engineering Expo is an event to showcase the various engeering organizations on campus</t>
  </si>
  <si>
    <t>College of Engineering</t>
  </si>
  <si>
    <t>College of Engineering and Lake Osecola</t>
  </si>
  <si>
    <t>Rathskellar at University of Miami</t>
  </si>
  <si>
    <t>Kimley Horn Presentation about internship opportunities and life as a Civil Engineer</t>
  </si>
  <si>
    <t>UM ASCE College of Engineering</t>
  </si>
  <si>
    <t>FL Sectio at Gainesville</t>
  </si>
  <si>
    <t>Quarterly FL-Section Meeting for networking and professional development</t>
  </si>
  <si>
    <t>Chen Moore Company presentation about career paths as a civil engineer</t>
  </si>
  <si>
    <t>UM ASCE in the Breezeway</t>
  </si>
  <si>
    <t>Kripsy Kreme Fundraiser to boost funds for our section for conference</t>
  </si>
  <si>
    <t>CAE Round Table to discuss the concerns in the CAE department with other CAE organizations.</t>
  </si>
  <si>
    <t>Conference Pump Up Meeting to boost morale and raise excitement and commitment levels for conference</t>
  </si>
  <si>
    <t>2nd Rat Tuesday of the semester</t>
  </si>
  <si>
    <t>Rat Tuesday is a social outing on campus for alumni and students at the local hangout on campus</t>
  </si>
  <si>
    <t>Concrete Canoe Meeting to plan the pouring and mixing</t>
  </si>
  <si>
    <t>UM ASCE Tent</t>
  </si>
  <si>
    <t>Fall 2014</t>
  </si>
  <si>
    <t>Intramural Soccer and Football games to build community</t>
  </si>
  <si>
    <t>UM ASCE at the IM fields</t>
  </si>
  <si>
    <t>Miami Zoo</t>
  </si>
  <si>
    <t>Sponsorship</t>
  </si>
  <si>
    <t>ASCE Sponsorship</t>
  </si>
  <si>
    <t>SAFAC</t>
  </si>
  <si>
    <t>CAE Department</t>
  </si>
  <si>
    <t>Alumni Network</t>
  </si>
  <si>
    <t>Membership Dues</t>
  </si>
  <si>
    <t>Clothing Sales</t>
  </si>
  <si>
    <t>Conference Fee</t>
  </si>
  <si>
    <t>Miscellaneous</t>
  </si>
  <si>
    <t>SESC 2013 Steel Bridge</t>
  </si>
  <si>
    <t>SESC 2013 Canoe</t>
  </si>
  <si>
    <t>SESC 2013 Small Events</t>
  </si>
  <si>
    <t>SESC 2013 Transportation</t>
  </si>
  <si>
    <t>SESC 2013 Lodging</t>
  </si>
  <si>
    <t>SESC 2013 Registration</t>
  </si>
  <si>
    <t>SESC 2013 Miscellaneous</t>
  </si>
  <si>
    <t>Clothing</t>
  </si>
  <si>
    <t>Meetings 1st Semester</t>
  </si>
  <si>
    <t>Meetings 2nd Semester</t>
  </si>
  <si>
    <t>Sponsorship Barbcue</t>
  </si>
  <si>
    <t>Leadership Conference</t>
  </si>
  <si>
    <t>Florida Annual Conference</t>
  </si>
  <si>
    <t>Capital</t>
  </si>
  <si>
    <t>Florida Section Board Meeting</t>
  </si>
  <si>
    <t>Conference School Registration Fee</t>
  </si>
  <si>
    <t>Student Regular Registration Fee 40 People x $55 per Person]</t>
  </si>
  <si>
    <t>Student Late Registration Fee [5 People x $75 per Person]</t>
  </si>
  <si>
    <t>Lodging 16 rooms x $100 per Room per Night x 1 Night x 15.25% Tax</t>
  </si>
  <si>
    <t>Gas for Truck &amp; Trailer</t>
  </si>
  <si>
    <t>Truck Usage - (100 + 50) x $0.35</t>
  </si>
  <si>
    <t>Charter Bus</t>
  </si>
  <si>
    <t>Concrete Canoe</t>
  </si>
  <si>
    <t>Steel Bridge</t>
  </si>
  <si>
    <t>Small Events</t>
  </si>
  <si>
    <t xml:space="preserve"> T-Shirts [50 People x $13 per Shirt]</t>
  </si>
  <si>
    <t>Florida Section Annual Student Conference (Summer)</t>
  </si>
  <si>
    <t>Florida Section Board Meeting (Fall)</t>
  </si>
  <si>
    <t>Florida Section Board Meeting (Spring)</t>
  </si>
  <si>
    <t>Meeting Expenses [8 x $60]</t>
  </si>
  <si>
    <t>Sponsorship Barbecue</t>
  </si>
  <si>
    <t>HJ Foundation</t>
  </si>
  <si>
    <t>Kimley Horn</t>
  </si>
  <si>
    <t>Sergio Donikian Contractors</t>
  </si>
  <si>
    <t xml:space="preserve">ASCE National and Florida Section Annual Stipend </t>
  </si>
  <si>
    <t>ASCE National and Florida Section National Sponsorship (WSCL)</t>
  </si>
  <si>
    <t>Broward Branch</t>
  </si>
  <si>
    <t xml:space="preserve">SAFAC Regular Budget Request </t>
  </si>
  <si>
    <t>Supplemental Budget Request (WSCL)</t>
  </si>
  <si>
    <t>Supplemental Budget Request (Conference)</t>
  </si>
  <si>
    <t>Membership Dues [60 People x $20 per Person]</t>
  </si>
  <si>
    <t>Conference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</si>
</sst>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11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13" fillId="0" borderId="0" xfId="0" applyFont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" fillId="2" borderId="10" xfId="0" applyFont="1" applyFill="1" applyBorder="1"/>
    <xf numFmtId="0" fontId="15" fillId="2" borderId="10" xfId="2" applyFill="1" applyBorder="1"/>
    <xf numFmtId="0" fontId="15" fillId="2" borderId="10" xfId="2" applyFill="1" applyBorder="1" applyAlignment="1">
      <alignment vertical="center" wrapText="1"/>
    </xf>
    <xf numFmtId="0" fontId="1" fillId="0" borderId="10" xfId="0" applyFont="1" applyBorder="1"/>
    <xf numFmtId="0" fontId="6" fillId="0" borderId="0" xfId="0" applyFont="1" applyBorder="1" applyAlignment="1">
      <alignment vertical="top"/>
    </xf>
    <xf numFmtId="0" fontId="2" fillId="0" borderId="9" xfId="0" applyFont="1" applyFill="1" applyBorder="1"/>
    <xf numFmtId="0" fontId="1" fillId="0" borderId="9" xfId="0" applyFont="1" applyFill="1" applyBorder="1"/>
    <xf numFmtId="0" fontId="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3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/>
    </xf>
    <xf numFmtId="0" fontId="6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0" borderId="1" xfId="0" applyFill="1" applyBorder="1"/>
    <xf numFmtId="44" fontId="0" fillId="0" borderId="10" xfId="0" applyNumberFormat="1" applyBorder="1"/>
    <xf numFmtId="44" fontId="0" fillId="0" borderId="10" xfId="0" applyNumberFormat="1" applyFill="1" applyBorder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3" borderId="30" xfId="0" applyNumberFormat="1" applyFill="1" applyBorder="1"/>
    <xf numFmtId="44" fontId="0" fillId="0" borderId="31" xfId="0" applyNumberFormat="1" applyBorder="1"/>
    <xf numFmtId="4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18" fillId="0" borderId="10" xfId="0" applyNumberFormat="1" applyFont="1" applyBorder="1"/>
    <xf numFmtId="44" fontId="0" fillId="0" borderId="0" xfId="0" applyNumberFormat="1" applyBorder="1"/>
    <xf numFmtId="44" fontId="17" fillId="0" borderId="37" xfId="0" applyNumberFormat="1" applyFont="1" applyBorder="1"/>
    <xf numFmtId="0" fontId="0" fillId="0" borderId="0" xfId="0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costa@chenmoore.com" TargetMode="External"/><Relationship Id="rId3" Type="http://schemas.openxmlformats.org/officeDocument/2006/relationships/hyperlink" Target="https://twitter.com/umasce" TargetMode="External"/><Relationship Id="rId7" Type="http://schemas.openxmlformats.org/officeDocument/2006/relationships/hyperlink" Target="mailto:trussoni@miami.edu" TargetMode="External"/><Relationship Id="rId2" Type="http://schemas.openxmlformats.org/officeDocument/2006/relationships/hyperlink" Target="mailto:asce.studentorg@miami.edu" TargetMode="External"/><Relationship Id="rId1" Type="http://schemas.openxmlformats.org/officeDocument/2006/relationships/hyperlink" Target="mailto:umasce@gmail.com" TargetMode="External"/><Relationship Id="rId6" Type="http://schemas.openxmlformats.org/officeDocument/2006/relationships/hyperlink" Target="mailto:a.ephraim@umiami.edu" TargetMode="External"/><Relationship Id="rId5" Type="http://schemas.openxmlformats.org/officeDocument/2006/relationships/hyperlink" Target="mailto:m.cerjan@umiam.edu" TargetMode="External"/><Relationship Id="rId4" Type="http://schemas.openxmlformats.org/officeDocument/2006/relationships/hyperlink" Target="https://www.facebook.com/UMASCE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39" sqref="A39:XFD39"/>
    </sheetView>
  </sheetViews>
  <sheetFormatPr defaultRowHeight="15" x14ac:dyDescent="0.25"/>
  <cols>
    <col min="1" max="1" width="28.28515625" customWidth="1"/>
    <col min="2" max="2" width="23.85546875" customWidth="1"/>
    <col min="3" max="3" width="34.140625" customWidth="1"/>
    <col min="4" max="4" width="29.85546875" customWidth="1"/>
    <col min="5" max="5" width="21.7109375" customWidth="1"/>
    <col min="6" max="6" width="16.5703125" customWidth="1"/>
  </cols>
  <sheetData>
    <row r="1" spans="1:8" ht="31.5" customHeight="1" x14ac:dyDescent="0.25">
      <c r="A1" s="140" t="str">
        <f>B6</f>
        <v>University of Miami</v>
      </c>
      <c r="B1" s="140"/>
      <c r="C1" s="140"/>
      <c r="D1" s="140"/>
      <c r="E1" s="140"/>
      <c r="F1" s="140"/>
      <c r="G1" s="76"/>
      <c r="H1" s="76"/>
    </row>
    <row r="2" spans="1:8" ht="15" customHeight="1" x14ac:dyDescent="0.25">
      <c r="A2" s="141" t="str">
        <f>B5</f>
        <v>American Society of Civil Engineers Student Chapter</v>
      </c>
      <c r="B2" s="141"/>
      <c r="C2" s="141"/>
      <c r="D2" s="141"/>
      <c r="E2" s="141"/>
      <c r="F2" s="141"/>
      <c r="G2" s="77"/>
      <c r="H2" s="77"/>
    </row>
    <row r="3" spans="1:8" ht="15" customHeight="1" x14ac:dyDescent="0.25">
      <c r="A3" s="25" t="s">
        <v>123</v>
      </c>
      <c r="B3" s="55"/>
      <c r="C3" s="55"/>
      <c r="D3" s="55"/>
      <c r="E3" s="55"/>
      <c r="F3" s="55"/>
      <c r="G3" s="77"/>
      <c r="H3" s="77"/>
    </row>
    <row r="4" spans="1:8" x14ac:dyDescent="0.25">
      <c r="B4" s="60" t="s">
        <v>107</v>
      </c>
      <c r="C4" s="83"/>
    </row>
    <row r="5" spans="1:8" x14ac:dyDescent="0.25">
      <c r="A5" s="80" t="s">
        <v>183</v>
      </c>
      <c r="B5" s="142" t="s">
        <v>48</v>
      </c>
      <c r="C5" s="143"/>
    </row>
    <row r="6" spans="1:8" x14ac:dyDescent="0.25">
      <c r="A6" s="16" t="s">
        <v>110</v>
      </c>
      <c r="B6" s="142" t="s">
        <v>322</v>
      </c>
      <c r="C6" s="143"/>
      <c r="D6" s="105"/>
    </row>
    <row r="7" spans="1:8" ht="56.25" customHeight="1" x14ac:dyDescent="0.25">
      <c r="A7" s="78" t="s">
        <v>111</v>
      </c>
      <c r="B7" s="144" t="s">
        <v>323</v>
      </c>
      <c r="C7" s="145"/>
    </row>
    <row r="8" spans="1:8" ht="15" customHeight="1" x14ac:dyDescent="0.25">
      <c r="A8" s="102"/>
      <c r="B8" s="103"/>
      <c r="C8" s="103"/>
    </row>
    <row r="9" spans="1:8" x14ac:dyDescent="0.25">
      <c r="A9" s="149" t="s">
        <v>122</v>
      </c>
      <c r="B9" s="16" t="s">
        <v>112</v>
      </c>
      <c r="C9" s="117" t="s">
        <v>324</v>
      </c>
    </row>
    <row r="10" spans="1:8" x14ac:dyDescent="0.25">
      <c r="A10" s="150"/>
      <c r="B10" s="16" t="s">
        <v>113</v>
      </c>
      <c r="C10" s="117" t="s">
        <v>325</v>
      </c>
    </row>
    <row r="11" spans="1:8" x14ac:dyDescent="0.25">
      <c r="A11" s="148" t="s">
        <v>114</v>
      </c>
      <c r="B11" s="16" t="s">
        <v>115</v>
      </c>
      <c r="C11" s="116" t="s">
        <v>326</v>
      </c>
    </row>
    <row r="12" spans="1:8" x14ac:dyDescent="0.25">
      <c r="A12" s="148"/>
      <c r="B12" s="146" t="s">
        <v>116</v>
      </c>
      <c r="C12" s="117" t="s">
        <v>328</v>
      </c>
    </row>
    <row r="13" spans="1:8" ht="18" customHeight="1" x14ac:dyDescent="0.25">
      <c r="A13" s="148"/>
      <c r="B13" s="147"/>
      <c r="C13" s="118" t="s">
        <v>327</v>
      </c>
    </row>
    <row r="15" spans="1:8" ht="30" customHeight="1" x14ac:dyDescent="0.25">
      <c r="A15" s="16"/>
      <c r="B15" s="16"/>
      <c r="C15" s="79" t="s">
        <v>118</v>
      </c>
      <c r="D15" s="80" t="s">
        <v>119</v>
      </c>
      <c r="E15" s="80" t="s">
        <v>120</v>
      </c>
      <c r="F15" s="81" t="s">
        <v>121</v>
      </c>
    </row>
    <row r="16" spans="1:8" x14ac:dyDescent="0.25">
      <c r="A16" s="138" t="s">
        <v>117</v>
      </c>
      <c r="B16" s="119" t="s">
        <v>125</v>
      </c>
      <c r="C16" s="116" t="s">
        <v>329</v>
      </c>
      <c r="D16" s="117" t="s">
        <v>330</v>
      </c>
      <c r="E16" s="84" t="s">
        <v>331</v>
      </c>
      <c r="F16" s="84">
        <v>9425355</v>
      </c>
    </row>
    <row r="17" spans="1:6" x14ac:dyDescent="0.25">
      <c r="A17" s="139"/>
      <c r="B17" s="119" t="s">
        <v>332</v>
      </c>
      <c r="C17" s="116" t="s">
        <v>333</v>
      </c>
      <c r="D17" s="117" t="s">
        <v>334</v>
      </c>
      <c r="E17" s="84" t="s">
        <v>335</v>
      </c>
      <c r="F17" s="84">
        <v>10016331</v>
      </c>
    </row>
    <row r="18" spans="1:6" x14ac:dyDescent="0.25">
      <c r="A18" s="135" t="s">
        <v>184</v>
      </c>
      <c r="B18" s="119" t="s">
        <v>367</v>
      </c>
      <c r="C18" s="116" t="s">
        <v>336</v>
      </c>
      <c r="D18" s="117" t="s">
        <v>337</v>
      </c>
      <c r="E18" s="84" t="s">
        <v>338</v>
      </c>
      <c r="F18" s="84">
        <v>9198401</v>
      </c>
    </row>
    <row r="19" spans="1:6" x14ac:dyDescent="0.25">
      <c r="A19" s="135"/>
      <c r="B19" s="119" t="s">
        <v>368</v>
      </c>
      <c r="C19" s="116" t="s">
        <v>339</v>
      </c>
      <c r="D19" s="117" t="s">
        <v>340</v>
      </c>
      <c r="E19" s="84"/>
      <c r="F19" s="84">
        <v>350714</v>
      </c>
    </row>
    <row r="20" spans="1:6" x14ac:dyDescent="0.25">
      <c r="A20" s="120"/>
    </row>
    <row r="21" spans="1:6" x14ac:dyDescent="0.25">
      <c r="A21" s="80"/>
      <c r="B21" s="85" t="s">
        <v>124</v>
      </c>
      <c r="C21" s="84" t="s">
        <v>341</v>
      </c>
    </row>
    <row r="22" spans="1:6" ht="15" customHeight="1" x14ac:dyDescent="0.25">
      <c r="A22" s="136" t="s">
        <v>130</v>
      </c>
      <c r="B22" s="121" t="s">
        <v>125</v>
      </c>
      <c r="C22" s="84" t="s">
        <v>343</v>
      </c>
    </row>
    <row r="23" spans="1:6" x14ac:dyDescent="0.25">
      <c r="A23" s="137"/>
      <c r="B23" s="122" t="s">
        <v>344</v>
      </c>
      <c r="C23" s="84" t="s">
        <v>346</v>
      </c>
    </row>
    <row r="24" spans="1:6" x14ac:dyDescent="0.25">
      <c r="A24" s="137"/>
      <c r="B24" s="122" t="s">
        <v>345</v>
      </c>
      <c r="C24" s="84" t="s">
        <v>347</v>
      </c>
    </row>
    <row r="25" spans="1:6" x14ac:dyDescent="0.25">
      <c r="A25" s="137"/>
      <c r="B25" s="121" t="s">
        <v>126</v>
      </c>
      <c r="C25" s="84" t="s">
        <v>329</v>
      </c>
    </row>
    <row r="26" spans="1:6" x14ac:dyDescent="0.25">
      <c r="A26" s="137"/>
      <c r="B26" s="121" t="s">
        <v>127</v>
      </c>
      <c r="C26" s="84" t="s">
        <v>348</v>
      </c>
    </row>
    <row r="27" spans="1:6" x14ac:dyDescent="0.25">
      <c r="A27" s="137"/>
      <c r="B27" s="122" t="s">
        <v>349</v>
      </c>
      <c r="C27" s="84" t="s">
        <v>350</v>
      </c>
    </row>
    <row r="28" spans="1:6" x14ac:dyDescent="0.25">
      <c r="A28" s="137"/>
      <c r="B28" s="121" t="s">
        <v>128</v>
      </c>
      <c r="C28" s="84" t="s">
        <v>351</v>
      </c>
    </row>
    <row r="29" spans="1:6" x14ac:dyDescent="0.25">
      <c r="A29" s="137"/>
      <c r="B29" s="121" t="s">
        <v>129</v>
      </c>
      <c r="C29" s="84" t="s">
        <v>329</v>
      </c>
    </row>
    <row r="30" spans="1:6" x14ac:dyDescent="0.25">
      <c r="A30" s="137"/>
      <c r="B30" s="122" t="s">
        <v>352</v>
      </c>
      <c r="C30" s="84" t="s">
        <v>343</v>
      </c>
    </row>
    <row r="31" spans="1:6" x14ac:dyDescent="0.25">
      <c r="A31" s="137"/>
      <c r="B31" s="122" t="s">
        <v>353</v>
      </c>
      <c r="C31" s="84" t="s">
        <v>360</v>
      </c>
    </row>
    <row r="32" spans="1:6" x14ac:dyDescent="0.25">
      <c r="A32" s="137"/>
      <c r="B32" s="122" t="s">
        <v>354</v>
      </c>
      <c r="C32" s="84" t="s">
        <v>361</v>
      </c>
    </row>
    <row r="33" spans="1:3" x14ac:dyDescent="0.25">
      <c r="A33" s="137"/>
      <c r="B33" s="122" t="s">
        <v>355</v>
      </c>
      <c r="C33" s="84" t="s">
        <v>362</v>
      </c>
    </row>
    <row r="34" spans="1:3" x14ac:dyDescent="0.25">
      <c r="A34" s="137"/>
      <c r="B34" s="122" t="s">
        <v>356</v>
      </c>
      <c r="C34" s="84" t="s">
        <v>363</v>
      </c>
    </row>
    <row r="35" spans="1:3" x14ac:dyDescent="0.25">
      <c r="A35" s="137"/>
      <c r="B35" s="122" t="s">
        <v>357</v>
      </c>
      <c r="C35" s="84" t="s">
        <v>364</v>
      </c>
    </row>
    <row r="36" spans="1:3" x14ac:dyDescent="0.25">
      <c r="A36" s="137"/>
      <c r="B36" s="122" t="s">
        <v>358</v>
      </c>
      <c r="C36" s="84" t="s">
        <v>365</v>
      </c>
    </row>
    <row r="37" spans="1:3" x14ac:dyDescent="0.25">
      <c r="A37" s="137"/>
      <c r="B37" s="122" t="s">
        <v>359</v>
      </c>
      <c r="C37" s="84" t="s">
        <v>366</v>
      </c>
    </row>
    <row r="38" spans="1:3" x14ac:dyDescent="0.25">
      <c r="A38" s="137"/>
      <c r="B38" s="121"/>
      <c r="C38" s="104"/>
    </row>
    <row r="39" spans="1:3" x14ac:dyDescent="0.25">
      <c r="A39" s="137"/>
      <c r="B39" s="121" t="s">
        <v>124</v>
      </c>
      <c r="C39" s="84" t="s">
        <v>342</v>
      </c>
    </row>
    <row r="40" spans="1:3" x14ac:dyDescent="0.25">
      <c r="A40" s="137"/>
      <c r="B40" s="121" t="s">
        <v>125</v>
      </c>
      <c r="C40" s="84" t="s">
        <v>329</v>
      </c>
    </row>
    <row r="41" spans="1:3" x14ac:dyDescent="0.25">
      <c r="A41" s="137"/>
      <c r="B41" s="122" t="s">
        <v>344</v>
      </c>
      <c r="C41" s="84" t="s">
        <v>348</v>
      </c>
    </row>
    <row r="42" spans="1:3" x14ac:dyDescent="0.25">
      <c r="A42" s="137"/>
      <c r="B42" s="122" t="s">
        <v>345</v>
      </c>
      <c r="C42" s="84" t="s">
        <v>361</v>
      </c>
    </row>
    <row r="43" spans="1:3" x14ac:dyDescent="0.25">
      <c r="A43" s="137"/>
      <c r="B43" s="121" t="s">
        <v>126</v>
      </c>
      <c r="C43" s="84" t="s">
        <v>369</v>
      </c>
    </row>
    <row r="44" spans="1:3" x14ac:dyDescent="0.25">
      <c r="A44" s="137"/>
      <c r="B44" s="121" t="s">
        <v>127</v>
      </c>
      <c r="C44" s="84" t="s">
        <v>350</v>
      </c>
    </row>
    <row r="45" spans="1:3" x14ac:dyDescent="0.25">
      <c r="A45" s="137"/>
      <c r="B45" s="122" t="s">
        <v>349</v>
      </c>
      <c r="C45" s="84" t="s">
        <v>333</v>
      </c>
    </row>
    <row r="46" spans="1:3" x14ac:dyDescent="0.25">
      <c r="A46" s="137"/>
      <c r="B46" s="121" t="s">
        <v>128</v>
      </c>
      <c r="C46" s="84" t="s">
        <v>371</v>
      </c>
    </row>
    <row r="47" spans="1:3" x14ac:dyDescent="0.25">
      <c r="A47" s="137"/>
      <c r="B47" s="121" t="s">
        <v>129</v>
      </c>
      <c r="C47" s="84" t="s">
        <v>348</v>
      </c>
    </row>
    <row r="48" spans="1:3" x14ac:dyDescent="0.25">
      <c r="A48" s="137"/>
      <c r="B48" s="122" t="s">
        <v>370</v>
      </c>
      <c r="C48" s="84" t="s">
        <v>361</v>
      </c>
    </row>
    <row r="49" spans="1:3" x14ac:dyDescent="0.25">
      <c r="A49" s="137"/>
      <c r="B49" s="122" t="s">
        <v>354</v>
      </c>
      <c r="C49" s="84" t="s">
        <v>378</v>
      </c>
    </row>
    <row r="50" spans="1:3" x14ac:dyDescent="0.25">
      <c r="A50" s="137"/>
      <c r="B50" s="122" t="s">
        <v>355</v>
      </c>
      <c r="C50" s="84" t="s">
        <v>379</v>
      </c>
    </row>
    <row r="51" spans="1:3" x14ac:dyDescent="0.25">
      <c r="A51" s="137"/>
      <c r="B51" s="122" t="s">
        <v>356</v>
      </c>
      <c r="C51" s="84" t="s">
        <v>380</v>
      </c>
    </row>
    <row r="52" spans="1:3" x14ac:dyDescent="0.25">
      <c r="A52" s="137"/>
      <c r="B52" s="122" t="s">
        <v>357</v>
      </c>
      <c r="C52" s="84" t="s">
        <v>381</v>
      </c>
    </row>
    <row r="53" spans="1:3" x14ac:dyDescent="0.25">
      <c r="A53" s="137"/>
      <c r="B53" s="122" t="s">
        <v>382</v>
      </c>
      <c r="C53" s="84" t="s">
        <v>366</v>
      </c>
    </row>
    <row r="54" spans="1:3" x14ac:dyDescent="0.25">
      <c r="A54" s="124"/>
    </row>
    <row r="55" spans="1:3" x14ac:dyDescent="0.25">
      <c r="A55" s="124"/>
    </row>
  </sheetData>
  <mergeCells count="11">
    <mergeCell ref="A18:A19"/>
    <mergeCell ref="A22:A53"/>
    <mergeCell ref="A16:A17"/>
    <mergeCell ref="A1:F1"/>
    <mergeCell ref="A2:F2"/>
    <mergeCell ref="B6:C6"/>
    <mergeCell ref="B7:C7"/>
    <mergeCell ref="B5:C5"/>
    <mergeCell ref="B12:B13"/>
    <mergeCell ref="A11:A13"/>
    <mergeCell ref="A9:A10"/>
  </mergeCells>
  <hyperlinks>
    <hyperlink ref="C9" r:id="rId1"/>
    <hyperlink ref="C10" r:id="rId2"/>
    <hyperlink ref="C12" r:id="rId3"/>
    <hyperlink ref="C13" r:id="rId4"/>
    <hyperlink ref="D16" r:id="rId5"/>
    <hyperlink ref="D17" r:id="rId6"/>
    <hyperlink ref="D18" r:id="rId7"/>
    <hyperlink ref="D19" r:id="rId8"/>
  </hyperlinks>
  <pageMargins left="0.7" right="0.7" top="0.75" bottom="0.75" header="0.3" footer="0.3"/>
  <pageSetup orientation="portrait" horizontalDpi="4294967293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7" sqref="C7"/>
    </sheetView>
  </sheetViews>
  <sheetFormatPr defaultRowHeight="15" x14ac:dyDescent="0.25"/>
  <cols>
    <col min="1" max="1" width="60.7109375" customWidth="1"/>
    <col min="2" max="8" width="17.7109375" customWidth="1"/>
  </cols>
  <sheetData>
    <row r="1" spans="1:8" x14ac:dyDescent="0.25">
      <c r="A1" s="140" t="str">
        <f>contact!B6</f>
        <v>University of Miami</v>
      </c>
      <c r="B1" s="140"/>
      <c r="C1" s="140"/>
      <c r="D1" s="140"/>
      <c r="E1" s="140"/>
      <c r="F1" s="140"/>
      <c r="G1" s="140"/>
      <c r="H1" s="140"/>
    </row>
    <row r="2" spans="1:8" x14ac:dyDescent="0.25">
      <c r="A2" s="151"/>
      <c r="B2" s="151"/>
      <c r="C2" s="151"/>
      <c r="D2" s="151"/>
      <c r="E2" s="151"/>
      <c r="F2" s="151"/>
      <c r="G2" s="151"/>
      <c r="H2" s="151"/>
    </row>
    <row r="3" spans="1:8" x14ac:dyDescent="0.25">
      <c r="A3" s="141" t="s">
        <v>48</v>
      </c>
      <c r="B3" s="152"/>
      <c r="C3" s="152"/>
      <c r="D3" s="152"/>
      <c r="E3" s="152"/>
      <c r="F3" s="152"/>
      <c r="G3" s="152"/>
      <c r="H3" s="152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83</v>
      </c>
      <c r="B5" s="158" t="s">
        <v>77</v>
      </c>
      <c r="C5" s="158"/>
      <c r="D5" s="158"/>
      <c r="E5" s="158"/>
      <c r="F5" s="158"/>
      <c r="G5" s="158"/>
      <c r="H5" s="158"/>
    </row>
    <row r="6" spans="1:8" ht="15" customHeight="1" x14ac:dyDescent="0.25">
      <c r="A6" s="4"/>
      <c r="B6" s="153" t="s">
        <v>80</v>
      </c>
      <c r="C6" s="154"/>
      <c r="D6" s="155" t="s">
        <v>78</v>
      </c>
      <c r="E6" s="156"/>
      <c r="F6" s="157" t="s">
        <v>79</v>
      </c>
      <c r="G6" s="153"/>
      <c r="H6" s="153"/>
    </row>
    <row r="7" spans="1:8" ht="15" customHeight="1" thickBot="1" x14ac:dyDescent="0.3">
      <c r="A7" s="4"/>
      <c r="B7" s="27" t="s">
        <v>81</v>
      </c>
      <c r="C7" s="28" t="s">
        <v>76</v>
      </c>
      <c r="D7" s="29" t="s">
        <v>81</v>
      </c>
      <c r="E7" s="30" t="s">
        <v>76</v>
      </c>
      <c r="F7" s="31" t="s">
        <v>81</v>
      </c>
      <c r="G7" s="32" t="s">
        <v>76</v>
      </c>
      <c r="H7" s="32" t="s">
        <v>82</v>
      </c>
    </row>
    <row r="8" spans="1:8" ht="98.25" customHeight="1" thickTop="1" x14ac:dyDescent="0.25">
      <c r="A8" s="123" t="s">
        <v>372</v>
      </c>
      <c r="B8" s="125" t="s">
        <v>383</v>
      </c>
      <c r="C8" s="98"/>
      <c r="D8" s="126" t="s">
        <v>384</v>
      </c>
      <c r="E8" s="99"/>
      <c r="F8" s="127" t="s">
        <v>386</v>
      </c>
      <c r="G8" s="125" t="s">
        <v>385</v>
      </c>
      <c r="H8" s="100">
        <v>1</v>
      </c>
    </row>
    <row r="9" spans="1:8" ht="98.25" customHeight="1" x14ac:dyDescent="0.25">
      <c r="A9" s="123" t="s">
        <v>373</v>
      </c>
      <c r="B9" s="128" t="s">
        <v>387</v>
      </c>
      <c r="C9" s="33"/>
      <c r="D9" s="129" t="s">
        <v>388</v>
      </c>
      <c r="E9" s="34"/>
      <c r="F9" s="130" t="s">
        <v>389</v>
      </c>
      <c r="G9" s="128" t="s">
        <v>390</v>
      </c>
      <c r="H9" s="131">
        <v>1</v>
      </c>
    </row>
    <row r="10" spans="1:8" ht="98.25" customHeight="1" x14ac:dyDescent="0.25">
      <c r="A10" s="123" t="s">
        <v>374</v>
      </c>
      <c r="B10" s="128" t="s">
        <v>391</v>
      </c>
      <c r="C10" s="33"/>
      <c r="D10" s="129" t="s">
        <v>392</v>
      </c>
      <c r="E10" s="34"/>
      <c r="F10" s="130" t="s">
        <v>393</v>
      </c>
      <c r="G10" s="128" t="s">
        <v>394</v>
      </c>
      <c r="H10" s="131">
        <v>1</v>
      </c>
    </row>
    <row r="11" spans="1:8" ht="98.25" customHeight="1" x14ac:dyDescent="0.25">
      <c r="A11" s="123" t="s">
        <v>375</v>
      </c>
      <c r="B11" s="128" t="s">
        <v>395</v>
      </c>
      <c r="C11" s="33"/>
      <c r="D11" s="129" t="s">
        <v>396</v>
      </c>
      <c r="E11" s="34"/>
      <c r="F11" s="130" t="s">
        <v>397</v>
      </c>
      <c r="G11" s="128" t="s">
        <v>398</v>
      </c>
      <c r="H11" s="131">
        <v>0.8</v>
      </c>
    </row>
    <row r="12" spans="1:8" ht="98.25" customHeight="1" x14ac:dyDescent="0.25">
      <c r="A12" s="123" t="s">
        <v>376</v>
      </c>
      <c r="B12" s="128" t="s">
        <v>400</v>
      </c>
      <c r="C12" s="33"/>
      <c r="D12" s="129" t="s">
        <v>401</v>
      </c>
      <c r="E12" s="34"/>
      <c r="F12" s="130" t="s">
        <v>399</v>
      </c>
      <c r="G12" s="128" t="s">
        <v>402</v>
      </c>
      <c r="H12" s="131">
        <v>0.9</v>
      </c>
    </row>
    <row r="13" spans="1:8" ht="98.25" customHeight="1" x14ac:dyDescent="0.25">
      <c r="A13" s="123" t="s">
        <v>377</v>
      </c>
      <c r="B13" s="128" t="s">
        <v>403</v>
      </c>
      <c r="C13" s="33"/>
      <c r="D13" s="129" t="s">
        <v>404</v>
      </c>
      <c r="E13" s="34"/>
      <c r="F13" s="130" t="s">
        <v>406</v>
      </c>
      <c r="G13" s="128" t="s">
        <v>405</v>
      </c>
      <c r="H13" s="131">
        <v>1</v>
      </c>
    </row>
    <row r="14" spans="1:8" x14ac:dyDescent="0.25">
      <c r="A14" s="35"/>
      <c r="B14" s="35"/>
      <c r="C14" s="35"/>
      <c r="D14" s="35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activeCell="O23" sqref="O23"/>
    </sheetView>
  </sheetViews>
  <sheetFormatPr defaultRowHeight="15" x14ac:dyDescent="0.25"/>
  <cols>
    <col min="1" max="1" width="10.710937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65" t="str">
        <f>contact!B6</f>
        <v>University of Miami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77"/>
      <c r="S1" s="77"/>
      <c r="T1" s="77"/>
    </row>
    <row r="2" spans="1:20" ht="15" customHeight="1" x14ac:dyDescent="0.25">
      <c r="A2" s="165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77"/>
      <c r="S2" s="77"/>
      <c r="T2" s="77"/>
    </row>
    <row r="3" spans="1:20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82"/>
      <c r="S3" s="82"/>
      <c r="T3" s="82"/>
    </row>
    <row r="4" spans="1:20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4"/>
    </row>
    <row r="5" spans="1:20" x14ac:dyDescent="0.25">
      <c r="A5" s="25" t="s">
        <v>108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89"/>
      <c r="O5" s="90"/>
      <c r="P5" s="90"/>
      <c r="Q5" s="89"/>
      <c r="R5" s="89"/>
      <c r="S5" s="89"/>
      <c r="T5" s="4"/>
    </row>
    <row r="6" spans="1:20" x14ac:dyDescent="0.25">
      <c r="N6" s="86"/>
      <c r="P6" s="86"/>
      <c r="Q6" s="4"/>
      <c r="R6" s="4"/>
      <c r="S6" s="4"/>
      <c r="T6" s="4"/>
    </row>
    <row r="7" spans="1:20" x14ac:dyDescent="0.25">
      <c r="A7" s="88" t="s">
        <v>138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N7" s="86"/>
      <c r="P7" s="86"/>
      <c r="Q7" s="4"/>
      <c r="R7" s="4"/>
      <c r="S7" s="4"/>
      <c r="T7" s="4"/>
    </row>
    <row r="8" spans="1:20" x14ac:dyDescent="0.25">
      <c r="A8" t="s">
        <v>131</v>
      </c>
      <c r="B8" s="86" t="s">
        <v>147</v>
      </c>
      <c r="N8" s="86"/>
      <c r="P8" s="86"/>
      <c r="Q8" s="4"/>
      <c r="R8" s="4"/>
      <c r="S8" s="4"/>
      <c r="T8" s="4"/>
    </row>
    <row r="9" spans="1:20" x14ac:dyDescent="0.25">
      <c r="A9" t="s">
        <v>132</v>
      </c>
      <c r="B9" s="86" t="s">
        <v>148</v>
      </c>
    </row>
    <row r="10" spans="1:20" x14ac:dyDescent="0.25">
      <c r="A10" t="s">
        <v>133</v>
      </c>
      <c r="B10" s="86" t="s">
        <v>149</v>
      </c>
    </row>
    <row r="11" spans="1:20" x14ac:dyDescent="0.25">
      <c r="A11" t="s">
        <v>134</v>
      </c>
      <c r="B11" s="86" t="s">
        <v>146</v>
      </c>
    </row>
    <row r="12" spans="1:20" x14ac:dyDescent="0.25">
      <c r="A12" t="s">
        <v>135</v>
      </c>
      <c r="B12" s="86" t="s">
        <v>145</v>
      </c>
    </row>
    <row r="13" spans="1:20" x14ac:dyDescent="0.25">
      <c r="A13" t="s">
        <v>136</v>
      </c>
      <c r="B13" s="87" t="s">
        <v>137</v>
      </c>
    </row>
    <row r="14" spans="1:20" x14ac:dyDescent="0.25">
      <c r="A14" t="s">
        <v>155</v>
      </c>
      <c r="B14" s="87" t="s">
        <v>152</v>
      </c>
    </row>
    <row r="15" spans="1:20" x14ac:dyDescent="0.25">
      <c r="A15" t="s">
        <v>154</v>
      </c>
      <c r="B15" s="87" t="s">
        <v>153</v>
      </c>
    </row>
    <row r="16" spans="1:20" x14ac:dyDescent="0.25">
      <c r="A16" t="s">
        <v>156</v>
      </c>
      <c r="B16" s="87" t="s">
        <v>157</v>
      </c>
    </row>
    <row r="17" spans="1:17" x14ac:dyDescent="0.25">
      <c r="A17" t="s">
        <v>159</v>
      </c>
      <c r="B17" s="87" t="s">
        <v>158</v>
      </c>
    </row>
    <row r="19" spans="1:17" ht="15" customHeight="1" x14ac:dyDescent="0.25">
      <c r="A19" s="162" t="s">
        <v>139</v>
      </c>
      <c r="B19" s="166" t="s">
        <v>160</v>
      </c>
      <c r="C19" s="167"/>
      <c r="D19" s="167"/>
      <c r="E19" s="167"/>
      <c r="F19" s="167"/>
      <c r="G19" s="167"/>
      <c r="H19" s="167"/>
      <c r="I19" s="167"/>
      <c r="J19" s="167"/>
      <c r="K19" s="168"/>
      <c r="L19" s="162" t="s">
        <v>140</v>
      </c>
      <c r="M19" s="162" t="s">
        <v>151</v>
      </c>
      <c r="N19" s="174" t="s">
        <v>144</v>
      </c>
      <c r="O19" s="175"/>
      <c r="P19" s="175"/>
      <c r="Q19" s="176"/>
    </row>
    <row r="20" spans="1:17" ht="36.75" customHeight="1" x14ac:dyDescent="0.25">
      <c r="A20" s="163"/>
      <c r="B20" s="169"/>
      <c r="C20" s="170"/>
      <c r="D20" s="170"/>
      <c r="E20" s="170"/>
      <c r="F20" s="170"/>
      <c r="G20" s="170"/>
      <c r="H20" s="170"/>
      <c r="I20" s="170"/>
      <c r="J20" s="170"/>
      <c r="K20" s="171"/>
      <c r="L20" s="163"/>
      <c r="M20" s="163"/>
      <c r="N20" s="172" t="s">
        <v>141</v>
      </c>
      <c r="O20" s="172" t="s">
        <v>142</v>
      </c>
      <c r="P20" s="172" t="s">
        <v>143</v>
      </c>
      <c r="Q20" s="172" t="s">
        <v>150</v>
      </c>
    </row>
    <row r="21" spans="1:17" ht="45" customHeight="1" x14ac:dyDescent="0.25">
      <c r="A21" s="164"/>
      <c r="B21" s="92" t="s">
        <v>131</v>
      </c>
      <c r="C21" s="92" t="s">
        <v>132</v>
      </c>
      <c r="D21" s="92" t="s">
        <v>133</v>
      </c>
      <c r="E21" s="92" t="s">
        <v>134</v>
      </c>
      <c r="F21" s="92" t="s">
        <v>135</v>
      </c>
      <c r="G21" s="92" t="s">
        <v>136</v>
      </c>
      <c r="H21" s="92" t="s">
        <v>155</v>
      </c>
      <c r="I21" s="92" t="s">
        <v>154</v>
      </c>
      <c r="J21" s="92" t="s">
        <v>156</v>
      </c>
      <c r="K21" s="92" t="s">
        <v>159</v>
      </c>
      <c r="L21" s="164"/>
      <c r="M21" s="164"/>
      <c r="N21" s="173"/>
      <c r="O21" s="173"/>
      <c r="P21" s="173"/>
      <c r="Q21" s="173"/>
    </row>
    <row r="22" spans="1:17" ht="19.5" customHeight="1" thickBot="1" x14ac:dyDescent="0.3">
      <c r="A22" s="101" t="s">
        <v>161</v>
      </c>
      <c r="B22" s="101">
        <f>SUM(B24:B125)</f>
        <v>3</v>
      </c>
      <c r="C22" s="101">
        <f t="shared" ref="C22:K22" si="0">SUM(C24:C125)</f>
        <v>0</v>
      </c>
      <c r="D22" s="101">
        <f t="shared" si="0"/>
        <v>0</v>
      </c>
      <c r="E22" s="101">
        <f t="shared" si="0"/>
        <v>0</v>
      </c>
      <c r="F22" s="101">
        <f t="shared" si="0"/>
        <v>4</v>
      </c>
      <c r="G22" s="101">
        <f t="shared" si="0"/>
        <v>6</v>
      </c>
      <c r="H22" s="101">
        <f t="shared" si="0"/>
        <v>3</v>
      </c>
      <c r="I22" s="101">
        <f t="shared" si="0"/>
        <v>2</v>
      </c>
      <c r="J22" s="101">
        <f t="shared" si="0"/>
        <v>1</v>
      </c>
      <c r="K22" s="101">
        <f t="shared" si="0"/>
        <v>3</v>
      </c>
      <c r="L22" s="159" t="s">
        <v>162</v>
      </c>
      <c r="M22" s="160"/>
      <c r="N22" s="160"/>
      <c r="O22" s="160"/>
      <c r="P22" s="160"/>
      <c r="Q22" s="161"/>
    </row>
    <row r="23" spans="1:17" ht="45" customHeight="1" thickTop="1" x14ac:dyDescent="0.25">
      <c r="A23" s="132">
        <v>41664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 t="s">
        <v>417</v>
      </c>
      <c r="M23" s="96" t="s">
        <v>448</v>
      </c>
      <c r="N23" s="95">
        <v>5</v>
      </c>
      <c r="O23" s="95"/>
      <c r="P23" s="95"/>
      <c r="Q23" s="95"/>
    </row>
    <row r="24" spans="1:17" ht="45" customHeight="1" x14ac:dyDescent="0.25">
      <c r="A24" s="97">
        <v>41671</v>
      </c>
      <c r="B24" s="93"/>
      <c r="C24" s="93"/>
      <c r="D24" s="93"/>
      <c r="E24" s="93"/>
      <c r="F24" s="93"/>
      <c r="G24" s="93">
        <v>1</v>
      </c>
      <c r="H24" s="93"/>
      <c r="I24" s="93"/>
      <c r="J24" s="93"/>
      <c r="K24" s="93"/>
      <c r="L24" s="94" t="s">
        <v>407</v>
      </c>
      <c r="M24" s="94" t="s">
        <v>408</v>
      </c>
      <c r="N24" s="93">
        <v>18</v>
      </c>
      <c r="O24" s="93"/>
      <c r="P24" s="93"/>
      <c r="Q24" s="93">
        <v>1</v>
      </c>
    </row>
    <row r="25" spans="1:17" ht="45" customHeight="1" x14ac:dyDescent="0.25">
      <c r="A25" s="132">
        <v>41697</v>
      </c>
      <c r="B25" s="95">
        <v>1</v>
      </c>
      <c r="C25" s="95"/>
      <c r="D25" s="95"/>
      <c r="E25" s="95"/>
      <c r="F25" s="95"/>
      <c r="G25" s="95"/>
      <c r="H25" s="95"/>
      <c r="I25" s="95"/>
      <c r="J25" s="95"/>
      <c r="K25" s="95"/>
      <c r="L25" s="96" t="s">
        <v>409</v>
      </c>
      <c r="M25" s="96" t="s">
        <v>410</v>
      </c>
      <c r="N25" s="95">
        <v>23</v>
      </c>
      <c r="O25" s="95">
        <v>3</v>
      </c>
      <c r="P25" s="95"/>
      <c r="Q25" s="95"/>
    </row>
    <row r="26" spans="1:17" ht="45" customHeight="1" x14ac:dyDescent="0.25">
      <c r="A26" s="133">
        <v>41698</v>
      </c>
      <c r="B26" s="95"/>
      <c r="C26" s="95"/>
      <c r="D26" s="95"/>
      <c r="E26" s="95"/>
      <c r="F26" s="95">
        <v>1</v>
      </c>
      <c r="G26" s="95"/>
      <c r="H26" s="95"/>
      <c r="I26" s="95"/>
      <c r="J26" s="95"/>
      <c r="K26" s="95"/>
      <c r="L26" s="96" t="s">
        <v>411</v>
      </c>
      <c r="M26" s="96" t="s">
        <v>412</v>
      </c>
      <c r="N26" s="95">
        <v>20</v>
      </c>
      <c r="O26" s="95"/>
      <c r="P26" s="95"/>
      <c r="Q26" s="95"/>
    </row>
    <row r="27" spans="1:17" ht="45" customHeight="1" x14ac:dyDescent="0.25">
      <c r="A27" s="132">
        <v>41689</v>
      </c>
      <c r="B27" s="95"/>
      <c r="C27" s="95"/>
      <c r="D27" s="95"/>
      <c r="E27" s="95"/>
      <c r="F27" s="95"/>
      <c r="G27" s="95"/>
      <c r="H27" s="95"/>
      <c r="I27" s="95">
        <v>1</v>
      </c>
      <c r="J27" s="95"/>
      <c r="K27" s="95">
        <v>1</v>
      </c>
      <c r="L27" s="96" t="s">
        <v>413</v>
      </c>
      <c r="M27" s="96" t="s">
        <v>430</v>
      </c>
      <c r="N27" s="95">
        <v>12</v>
      </c>
      <c r="O27" s="95"/>
      <c r="P27" s="95"/>
      <c r="Q27" s="95"/>
    </row>
    <row r="28" spans="1:17" ht="46.5" customHeight="1" x14ac:dyDescent="0.25">
      <c r="A28" s="96" t="s">
        <v>414</v>
      </c>
      <c r="B28" s="95"/>
      <c r="C28" s="95"/>
      <c r="D28" s="95"/>
      <c r="E28" s="95"/>
      <c r="F28" s="95"/>
      <c r="G28" s="95"/>
      <c r="H28" s="95"/>
      <c r="I28" s="95"/>
      <c r="J28" s="95">
        <v>1</v>
      </c>
      <c r="K28" s="95"/>
      <c r="L28" s="96" t="s">
        <v>415</v>
      </c>
      <c r="M28" s="96" t="s">
        <v>416</v>
      </c>
      <c r="N28" s="95">
        <v>40</v>
      </c>
      <c r="O28" s="95">
        <v>2</v>
      </c>
      <c r="P28" s="95" t="s">
        <v>425</v>
      </c>
      <c r="Q28" s="95"/>
    </row>
    <row r="29" spans="1:17" ht="45" customHeight="1" x14ac:dyDescent="0.25">
      <c r="A29" s="132">
        <v>41739</v>
      </c>
      <c r="B29" s="95"/>
      <c r="C29" s="95"/>
      <c r="D29" s="95"/>
      <c r="E29" s="95"/>
      <c r="F29" s="95"/>
      <c r="G29" s="95">
        <v>1</v>
      </c>
      <c r="H29" s="95"/>
      <c r="I29" s="95"/>
      <c r="J29" s="95"/>
      <c r="K29" s="95"/>
      <c r="L29" s="96" t="s">
        <v>418</v>
      </c>
      <c r="M29" s="96" t="s">
        <v>419</v>
      </c>
      <c r="N29" s="95">
        <v>35</v>
      </c>
      <c r="O29" s="95"/>
      <c r="P29" s="95" t="s">
        <v>426</v>
      </c>
      <c r="Q29" s="95"/>
    </row>
    <row r="30" spans="1:17" ht="45" customHeight="1" x14ac:dyDescent="0.25">
      <c r="A30" s="132">
        <v>41837</v>
      </c>
      <c r="B30" s="95"/>
      <c r="C30" s="95"/>
      <c r="D30" s="95"/>
      <c r="E30" s="95"/>
      <c r="F30" s="95"/>
      <c r="G30" s="95"/>
      <c r="H30" s="95">
        <v>1</v>
      </c>
      <c r="I30" s="95"/>
      <c r="J30" s="95"/>
      <c r="K30" s="95"/>
      <c r="L30" s="134" t="s">
        <v>420</v>
      </c>
      <c r="M30" s="96" t="s">
        <v>421</v>
      </c>
      <c r="N30" s="95">
        <v>4</v>
      </c>
      <c r="O30" s="95"/>
      <c r="P30" s="95"/>
      <c r="Q30" s="95"/>
    </row>
    <row r="31" spans="1:17" ht="45" customHeight="1" x14ac:dyDescent="0.25">
      <c r="A31" s="132">
        <v>41878</v>
      </c>
      <c r="B31" s="95"/>
      <c r="C31" s="95"/>
      <c r="D31" s="95"/>
      <c r="E31" s="95"/>
      <c r="F31" s="95"/>
      <c r="G31" s="95"/>
      <c r="H31" s="95">
        <v>1</v>
      </c>
      <c r="I31" s="95"/>
      <c r="J31" s="95"/>
      <c r="K31" s="95"/>
      <c r="L31" s="96" t="s">
        <v>422</v>
      </c>
      <c r="M31" s="96" t="s">
        <v>423</v>
      </c>
      <c r="N31" s="95">
        <v>4</v>
      </c>
      <c r="O31" s="95">
        <v>3</v>
      </c>
      <c r="P31" s="95" t="s">
        <v>425</v>
      </c>
      <c r="Q31" s="95"/>
    </row>
    <row r="32" spans="1:17" ht="45" customHeight="1" x14ac:dyDescent="0.25">
      <c r="A32" s="132">
        <v>41887</v>
      </c>
      <c r="B32" s="95"/>
      <c r="C32" s="95"/>
      <c r="D32" s="95"/>
      <c r="E32" s="95"/>
      <c r="F32" s="95"/>
      <c r="G32" s="95"/>
      <c r="H32" s="95"/>
      <c r="I32" s="95"/>
      <c r="J32" s="95"/>
      <c r="K32" s="95">
        <v>1</v>
      </c>
      <c r="L32" s="96" t="s">
        <v>428</v>
      </c>
      <c r="M32" s="96" t="s">
        <v>429</v>
      </c>
      <c r="N32" s="95">
        <v>31</v>
      </c>
      <c r="O32" s="95">
        <v>3</v>
      </c>
      <c r="P32" s="95" t="s">
        <v>426</v>
      </c>
      <c r="Q32" s="95"/>
    </row>
    <row r="33" spans="1:17" ht="45" customHeight="1" x14ac:dyDescent="0.25">
      <c r="A33" s="132">
        <v>41893</v>
      </c>
      <c r="B33" s="95"/>
      <c r="C33" s="95"/>
      <c r="D33" s="95"/>
      <c r="E33" s="95"/>
      <c r="F33" s="95"/>
      <c r="G33" s="95">
        <v>1</v>
      </c>
      <c r="H33" s="95"/>
      <c r="I33" s="95"/>
      <c r="J33" s="95"/>
      <c r="K33" s="95"/>
      <c r="L33" s="96" t="s">
        <v>424</v>
      </c>
      <c r="M33" s="96" t="s">
        <v>419</v>
      </c>
      <c r="N33" s="95">
        <v>24</v>
      </c>
      <c r="O33" s="95"/>
      <c r="P33" s="95"/>
      <c r="Q33" s="95">
        <v>1</v>
      </c>
    </row>
    <row r="34" spans="1:17" ht="45" customHeight="1" x14ac:dyDescent="0.25">
      <c r="A34" s="132">
        <v>41912</v>
      </c>
      <c r="B34" s="95"/>
      <c r="C34" s="95"/>
      <c r="D34" s="95"/>
      <c r="E34" s="95"/>
      <c r="F34" s="95">
        <v>1</v>
      </c>
      <c r="G34" s="95"/>
      <c r="H34" s="95"/>
      <c r="I34" s="95"/>
      <c r="J34" s="95"/>
      <c r="K34" s="95"/>
      <c r="L34" s="96" t="s">
        <v>442</v>
      </c>
      <c r="M34" s="96" t="s">
        <v>431</v>
      </c>
      <c r="N34" s="95">
        <v>30</v>
      </c>
      <c r="O34" s="95"/>
      <c r="P34" s="95"/>
      <c r="Q34" s="95"/>
    </row>
    <row r="35" spans="1:17" ht="45" customHeight="1" x14ac:dyDescent="0.25">
      <c r="A35" s="132">
        <v>41914</v>
      </c>
      <c r="B35" s="95">
        <v>1</v>
      </c>
      <c r="C35" s="95"/>
      <c r="D35" s="95"/>
      <c r="E35" s="95"/>
      <c r="F35" s="95"/>
      <c r="G35" s="95"/>
      <c r="H35" s="95"/>
      <c r="I35" s="95"/>
      <c r="J35" s="95"/>
      <c r="K35" s="95"/>
      <c r="L35" s="96" t="s">
        <v>432</v>
      </c>
      <c r="M35" s="96" t="s">
        <v>433</v>
      </c>
      <c r="N35" s="95">
        <v>21</v>
      </c>
      <c r="O35" s="95"/>
      <c r="P35" s="95"/>
      <c r="Q35" s="95">
        <v>2</v>
      </c>
    </row>
    <row r="36" spans="1:17" ht="45" customHeight="1" x14ac:dyDescent="0.25">
      <c r="A36" s="132">
        <v>41916</v>
      </c>
      <c r="B36" s="95"/>
      <c r="C36" s="95"/>
      <c r="D36" s="95"/>
      <c r="E36" s="95"/>
      <c r="F36" s="95"/>
      <c r="G36" s="95"/>
      <c r="H36" s="95">
        <v>1</v>
      </c>
      <c r="I36" s="95"/>
      <c r="J36" s="95"/>
      <c r="K36" s="95"/>
      <c r="L36" s="96" t="s">
        <v>435</v>
      </c>
      <c r="M36" s="96" t="s">
        <v>434</v>
      </c>
      <c r="N36" s="95">
        <v>2</v>
      </c>
      <c r="O36" s="95">
        <v>1</v>
      </c>
      <c r="P36" s="95" t="s">
        <v>427</v>
      </c>
      <c r="Q36" s="95"/>
    </row>
    <row r="37" spans="1:17" ht="45" customHeight="1" x14ac:dyDescent="0.25">
      <c r="A37" s="132">
        <v>41925</v>
      </c>
      <c r="B37" s="95"/>
      <c r="C37" s="95"/>
      <c r="D37" s="95"/>
      <c r="E37" s="95"/>
      <c r="F37" s="95"/>
      <c r="G37" s="95">
        <v>1</v>
      </c>
      <c r="H37" s="95"/>
      <c r="I37" s="95"/>
      <c r="J37" s="95"/>
      <c r="K37" s="95"/>
      <c r="L37" s="96" t="s">
        <v>443</v>
      </c>
      <c r="M37" s="96" t="s">
        <v>444</v>
      </c>
      <c r="N37" s="95">
        <v>5</v>
      </c>
      <c r="O37" s="95"/>
      <c r="P37" s="95"/>
      <c r="Q37" s="95"/>
    </row>
    <row r="38" spans="1:17" ht="45" customHeight="1" x14ac:dyDescent="0.25">
      <c r="A38" s="132">
        <v>41926</v>
      </c>
      <c r="B38" s="95"/>
      <c r="C38" s="95"/>
      <c r="D38" s="95"/>
      <c r="E38" s="95"/>
      <c r="F38" s="95">
        <v>1</v>
      </c>
      <c r="G38" s="95"/>
      <c r="H38" s="95"/>
      <c r="I38" s="95"/>
      <c r="J38" s="95"/>
      <c r="K38" s="95"/>
      <c r="L38" s="96" t="s">
        <v>441</v>
      </c>
      <c r="M38" s="96" t="s">
        <v>431</v>
      </c>
      <c r="N38" s="95">
        <v>20</v>
      </c>
      <c r="O38" s="95"/>
      <c r="P38" s="95"/>
      <c r="Q38" s="95"/>
    </row>
    <row r="39" spans="1:17" ht="45" customHeight="1" x14ac:dyDescent="0.25">
      <c r="A39" s="132">
        <v>41933</v>
      </c>
      <c r="B39" s="95">
        <v>1</v>
      </c>
      <c r="C39" s="95"/>
      <c r="D39" s="95"/>
      <c r="E39" s="95"/>
      <c r="F39" s="95"/>
      <c r="G39" s="95"/>
      <c r="H39" s="95"/>
      <c r="I39" s="95"/>
      <c r="J39" s="95"/>
      <c r="K39" s="95"/>
      <c r="L39" s="96" t="s">
        <v>436</v>
      </c>
      <c r="M39" s="96" t="s">
        <v>419</v>
      </c>
      <c r="N39" s="95">
        <v>24</v>
      </c>
      <c r="O39" s="95"/>
      <c r="P39" s="95"/>
      <c r="Q39" s="95">
        <v>2</v>
      </c>
    </row>
    <row r="40" spans="1:17" ht="45" customHeight="1" x14ac:dyDescent="0.25">
      <c r="A40" s="132">
        <v>41961</v>
      </c>
      <c r="B40" s="95"/>
      <c r="C40" s="95"/>
      <c r="D40" s="95"/>
      <c r="E40" s="95"/>
      <c r="F40" s="95"/>
      <c r="G40" s="95">
        <v>1</v>
      </c>
      <c r="H40" s="95"/>
      <c r="I40" s="95"/>
      <c r="J40" s="95"/>
      <c r="K40" s="95"/>
      <c r="L40" s="96" t="s">
        <v>438</v>
      </c>
      <c r="M40" s="96" t="s">
        <v>437</v>
      </c>
      <c r="N40" s="95">
        <v>8</v>
      </c>
      <c r="O40" s="95"/>
      <c r="P40" s="95" t="s">
        <v>426</v>
      </c>
      <c r="Q40" s="95"/>
    </row>
    <row r="41" spans="1:17" ht="45" customHeight="1" x14ac:dyDescent="0.25">
      <c r="A41" s="132">
        <v>41974</v>
      </c>
      <c r="B41" s="95"/>
      <c r="C41" s="95"/>
      <c r="D41" s="95"/>
      <c r="E41" s="95"/>
      <c r="F41" s="95"/>
      <c r="G41" s="95"/>
      <c r="H41" s="95"/>
      <c r="I41" s="95">
        <v>1</v>
      </c>
      <c r="J41" s="95"/>
      <c r="K41" s="95">
        <v>1</v>
      </c>
      <c r="L41" s="96" t="s">
        <v>439</v>
      </c>
      <c r="M41" s="96" t="s">
        <v>429</v>
      </c>
      <c r="N41" s="95">
        <v>15</v>
      </c>
      <c r="O41" s="95">
        <v>1</v>
      </c>
      <c r="P41" s="95"/>
      <c r="Q41" s="95"/>
    </row>
    <row r="42" spans="1:17" ht="45" customHeight="1" x14ac:dyDescent="0.25">
      <c r="A42" s="132">
        <v>41977</v>
      </c>
      <c r="B42" s="95"/>
      <c r="C42" s="95"/>
      <c r="D42" s="95"/>
      <c r="E42" s="95"/>
      <c r="F42" s="95"/>
      <c r="G42" s="95">
        <v>1</v>
      </c>
      <c r="H42" s="95"/>
      <c r="I42" s="95"/>
      <c r="J42" s="95"/>
      <c r="K42" s="95"/>
      <c r="L42" s="96" t="s">
        <v>440</v>
      </c>
      <c r="M42" s="96" t="s">
        <v>419</v>
      </c>
      <c r="N42" s="95">
        <v>8</v>
      </c>
      <c r="O42" s="95"/>
      <c r="P42" s="95"/>
      <c r="Q42" s="95"/>
    </row>
    <row r="43" spans="1:17" ht="45" customHeight="1" x14ac:dyDescent="0.25">
      <c r="A43" s="95" t="s">
        <v>445</v>
      </c>
      <c r="B43" s="95"/>
      <c r="C43" s="95"/>
      <c r="D43" s="95"/>
      <c r="E43" s="95"/>
      <c r="F43" s="95">
        <v>1</v>
      </c>
      <c r="G43" s="95"/>
      <c r="H43" s="95"/>
      <c r="I43" s="95"/>
      <c r="J43" s="95"/>
      <c r="K43" s="95"/>
      <c r="L43" s="96" t="s">
        <v>446</v>
      </c>
      <c r="M43" s="96" t="s">
        <v>447</v>
      </c>
      <c r="N43" s="95">
        <v>19</v>
      </c>
      <c r="O43" s="95"/>
      <c r="P43" s="95"/>
      <c r="Q43" s="95"/>
    </row>
    <row r="44" spans="1:17" ht="45" customHeight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6"/>
      <c r="M44" s="96"/>
      <c r="N44" s="95"/>
      <c r="O44" s="95"/>
      <c r="P44" s="95"/>
      <c r="Q44" s="95"/>
    </row>
    <row r="45" spans="1:17" ht="4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96"/>
      <c r="N45" s="95"/>
      <c r="O45" s="95"/>
      <c r="P45" s="95"/>
      <c r="Q45" s="95"/>
    </row>
    <row r="46" spans="1:17" ht="45" customHeight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  <c r="M46" s="96"/>
      <c r="N46" s="95"/>
      <c r="O46" s="95"/>
      <c r="P46" s="95"/>
      <c r="Q46" s="95"/>
    </row>
    <row r="47" spans="1:17" ht="45" customHeight="1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6"/>
      <c r="M47" s="96"/>
      <c r="N47" s="95"/>
      <c r="O47" s="95"/>
      <c r="P47" s="95"/>
      <c r="Q47" s="95"/>
    </row>
    <row r="48" spans="1:17" ht="45" customHeight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  <c r="M48" s="96"/>
      <c r="N48" s="95"/>
      <c r="O48" s="95"/>
      <c r="P48" s="95"/>
      <c r="Q48" s="95"/>
    </row>
    <row r="49" spans="1:17" ht="45" customHeigh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  <c r="M49" s="96"/>
      <c r="N49" s="95"/>
      <c r="O49" s="95"/>
      <c r="P49" s="95"/>
      <c r="Q49" s="95"/>
    </row>
    <row r="50" spans="1:17" ht="45" customHeight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6"/>
      <c r="M50" s="96"/>
      <c r="N50" s="95"/>
      <c r="O50" s="95"/>
      <c r="P50" s="95"/>
      <c r="Q50" s="95"/>
    </row>
    <row r="51" spans="1:17" ht="45" customHeight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6"/>
      <c r="M51" s="96"/>
      <c r="N51" s="95"/>
      <c r="O51" s="95"/>
      <c r="P51" s="95"/>
      <c r="Q51" s="95"/>
    </row>
    <row r="52" spans="1:17" ht="4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6"/>
      <c r="M52" s="96"/>
      <c r="N52" s="95"/>
      <c r="O52" s="95"/>
      <c r="P52" s="95"/>
      <c r="Q52" s="95"/>
    </row>
    <row r="53" spans="1:17" ht="4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6"/>
      <c r="M53" s="96"/>
      <c r="N53" s="95"/>
      <c r="O53" s="95"/>
      <c r="P53" s="95"/>
      <c r="Q53" s="95"/>
    </row>
    <row r="54" spans="1:17" ht="4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6"/>
      <c r="M54" s="96"/>
      <c r="N54" s="95"/>
      <c r="O54" s="95"/>
      <c r="P54" s="95"/>
      <c r="Q54" s="95"/>
    </row>
    <row r="55" spans="1:17" ht="45" customHeight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6"/>
      <c r="M55" s="96"/>
      <c r="N55" s="95"/>
      <c r="O55" s="95"/>
      <c r="P55" s="95"/>
      <c r="Q55" s="95"/>
    </row>
    <row r="56" spans="1:17" ht="45" customHeight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96"/>
      <c r="N56" s="95"/>
      <c r="O56" s="95"/>
      <c r="P56" s="95"/>
      <c r="Q56" s="95"/>
    </row>
    <row r="57" spans="1:17" ht="45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6"/>
      <c r="M57" s="96"/>
      <c r="N57" s="95"/>
      <c r="O57" s="95"/>
      <c r="P57" s="95"/>
      <c r="Q57" s="95"/>
    </row>
    <row r="58" spans="1:17" ht="45" customHeight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  <c r="M58" s="96"/>
      <c r="N58" s="95"/>
      <c r="O58" s="95"/>
      <c r="P58" s="95"/>
      <c r="Q58" s="95"/>
    </row>
    <row r="59" spans="1:17" ht="45" customHeight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  <c r="M59" s="96"/>
      <c r="N59" s="95"/>
      <c r="O59" s="95"/>
      <c r="P59" s="95"/>
      <c r="Q59" s="95"/>
    </row>
    <row r="60" spans="1:17" ht="45" customHeight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  <c r="M60" s="96"/>
      <c r="N60" s="95"/>
      <c r="O60" s="95"/>
      <c r="P60" s="95"/>
      <c r="Q60" s="95"/>
    </row>
    <row r="61" spans="1:17" ht="4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96"/>
      <c r="N61" s="95"/>
      <c r="O61" s="95"/>
      <c r="P61" s="95"/>
      <c r="Q61" s="95"/>
    </row>
    <row r="62" spans="1:17" ht="45" customHeight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6"/>
      <c r="M62" s="96"/>
      <c r="N62" s="95"/>
      <c r="O62" s="95"/>
      <c r="P62" s="95"/>
      <c r="Q62" s="95"/>
    </row>
    <row r="63" spans="1:17" ht="45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6"/>
      <c r="M63" s="96"/>
      <c r="N63" s="95"/>
      <c r="O63" s="95"/>
      <c r="P63" s="95"/>
      <c r="Q63" s="95"/>
    </row>
    <row r="64" spans="1:17" ht="45" customHeight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6"/>
      <c r="M64" s="96"/>
      <c r="N64" s="95"/>
      <c r="O64" s="95"/>
      <c r="P64" s="95"/>
      <c r="Q64" s="95"/>
    </row>
    <row r="65" spans="1:17" ht="45" customHeight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6"/>
      <c r="M65" s="96"/>
      <c r="N65" s="95"/>
      <c r="O65" s="95"/>
      <c r="P65" s="95"/>
      <c r="Q65" s="95"/>
    </row>
    <row r="66" spans="1:17" ht="45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6"/>
      <c r="M66" s="96"/>
      <c r="N66" s="95"/>
      <c r="O66" s="95"/>
      <c r="P66" s="95"/>
      <c r="Q66" s="95"/>
    </row>
    <row r="67" spans="1:17" ht="45" customHeight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6"/>
      <c r="M67" s="96"/>
      <c r="N67" s="95"/>
      <c r="O67" s="95"/>
      <c r="P67" s="95"/>
      <c r="Q67" s="95"/>
    </row>
    <row r="68" spans="1:17" ht="4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6"/>
      <c r="M68" s="96"/>
      <c r="N68" s="95"/>
      <c r="O68" s="95"/>
      <c r="P68" s="95"/>
      <c r="Q68" s="95"/>
    </row>
    <row r="69" spans="1:17" ht="4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t="45" customHeight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t="45" customHeight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45" customHeight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45" customHeight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t="45" customHeight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45" customHeight="1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ht="45" customHeight="1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45" customHeight="1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45" customHeight="1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45" customHeight="1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45" customHeight="1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45" customHeight="1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t="45" customHeight="1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4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t="4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45" customHeight="1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t="45" customHeight="1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45" customHeight="1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45" customHeight="1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t="45" customHeight="1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45" customHeight="1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t="45" customHeight="1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t="45" customHeight="1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ht="45" customHeight="1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45" customHeight="1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45" customHeight="1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t="45" customHeight="1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t="45" customHeight="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t="45" customHeight="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t="45" customHeight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45" customHeight="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t="45" customHeight="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45" customHeight="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45" customHeight="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ht="45" customHeight="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ht="4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ht="45" customHeight="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ht="45" customHeight="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ht="45" customHeight="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ht="45" customHeight="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ht="45" customHeight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45" customHeight="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t="45" customHeight="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t="45" customHeight="1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t="45" customHeight="1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t="45" customHeight="1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t="45" customHeight="1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ht="45" customHeight="1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ht="45" customHeight="1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ht="45" customHeight="1" x14ac:dyDescent="0.2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t="45" customHeight="1" x14ac:dyDescent="0.2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ht="45" customHeight="1" x14ac:dyDescent="0.2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t="45" customHeight="1" x14ac:dyDescent="0.2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ht="45" customHeight="1" x14ac:dyDescent="0.2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t="45" customHeight="1" x14ac:dyDescent="0.2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t="45" customHeight="1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1" zoomScaleNormal="100" workbookViewId="0">
      <selection activeCell="G5" sqref="G5"/>
    </sheetView>
  </sheetViews>
  <sheetFormatPr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140625" style="4" customWidth="1"/>
    <col min="14" max="14" width="36.140625" style="4" customWidth="1"/>
    <col min="15" max="15" width="9.140625" style="4"/>
    <col min="16" max="17" width="9.140625" style="11"/>
    <col min="18" max="16384" width="9.14062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65" t="str">
        <f>contact!B6</f>
        <v>University of Miami</v>
      </c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 customHeight="1" x14ac:dyDescent="0.2">
      <c r="B2" s="5"/>
      <c r="C2" s="5"/>
      <c r="D2" s="6" t="s">
        <v>2</v>
      </c>
      <c r="E2" s="165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4.25" customHeight="1" x14ac:dyDescent="0.2">
      <c r="A3" s="5"/>
      <c r="B3" s="5"/>
      <c r="C3" s="5"/>
      <c r="D3" s="5"/>
      <c r="E3" s="141" t="s">
        <v>48</v>
      </c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108</v>
      </c>
      <c r="F5" s="23"/>
      <c r="G5" s="106" t="s">
        <v>181</v>
      </c>
      <c r="H5" s="57"/>
      <c r="I5" s="57"/>
      <c r="J5" s="57"/>
      <c r="K5" s="60"/>
      <c r="L5" s="60"/>
      <c r="M5" s="60"/>
      <c r="N5" s="60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4" t="s">
        <v>9</v>
      </c>
      <c r="F7" s="45"/>
      <c r="G7" s="44" t="s">
        <v>96</v>
      </c>
      <c r="H7" s="44" t="s">
        <v>49</v>
      </c>
      <c r="I7" s="44" t="s">
        <v>85</v>
      </c>
      <c r="J7" s="44" t="s">
        <v>86</v>
      </c>
      <c r="K7" s="44" t="s">
        <v>87</v>
      </c>
      <c r="L7" s="44" t="s">
        <v>100</v>
      </c>
      <c r="M7" s="44" t="s">
        <v>10</v>
      </c>
      <c r="N7" s="44" t="s">
        <v>99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40" t="s">
        <v>12</v>
      </c>
      <c r="F8" s="40" t="s">
        <v>13</v>
      </c>
      <c r="G8" s="41" t="s">
        <v>50</v>
      </c>
      <c r="H8" s="42">
        <v>0</v>
      </c>
      <c r="I8" s="61"/>
      <c r="J8" s="62"/>
      <c r="K8" s="63"/>
      <c r="L8" s="189">
        <v>10</v>
      </c>
      <c r="M8" s="190">
        <f>MIN(K12+K15,L8)</f>
        <v>5.5254969749351774</v>
      </c>
      <c r="N8" s="43"/>
    </row>
    <row r="9" spans="1:14" ht="14.25" customHeight="1" x14ac:dyDescent="0.2">
      <c r="A9" s="5"/>
      <c r="B9" s="5"/>
      <c r="C9" s="5"/>
      <c r="D9" s="5"/>
      <c r="E9" s="36"/>
      <c r="F9" s="36" t="s">
        <v>54</v>
      </c>
      <c r="G9" s="38" t="s">
        <v>84</v>
      </c>
      <c r="H9" s="13">
        <v>0</v>
      </c>
      <c r="I9" s="64"/>
      <c r="J9" s="65"/>
      <c r="K9" s="66"/>
      <c r="L9" s="185"/>
      <c r="M9" s="187"/>
      <c r="N9" s="16"/>
    </row>
    <row r="10" spans="1:14" ht="14.25" customHeight="1" x14ac:dyDescent="0.2">
      <c r="A10" s="5"/>
      <c r="B10" s="5"/>
      <c r="C10" s="5"/>
      <c r="D10" s="5"/>
      <c r="E10" s="36"/>
      <c r="F10" s="36" t="s">
        <v>56</v>
      </c>
      <c r="G10" s="38" t="s">
        <v>57</v>
      </c>
      <c r="H10" s="13">
        <v>89</v>
      </c>
      <c r="I10" s="64"/>
      <c r="J10" s="65"/>
      <c r="K10" s="66"/>
      <c r="L10" s="185"/>
      <c r="M10" s="187"/>
      <c r="N10" s="16"/>
    </row>
    <row r="11" spans="1:14" ht="14.25" customHeight="1" x14ac:dyDescent="0.2">
      <c r="A11" s="5"/>
      <c r="B11" s="5"/>
      <c r="C11" s="5"/>
      <c r="D11" s="5"/>
      <c r="E11" s="36"/>
      <c r="F11" s="36" t="s">
        <v>55</v>
      </c>
      <c r="G11" s="38" t="s">
        <v>58</v>
      </c>
      <c r="H11" s="13">
        <v>34</v>
      </c>
      <c r="I11" s="64"/>
      <c r="J11" s="65"/>
      <c r="K11" s="66"/>
      <c r="L11" s="185"/>
      <c r="M11" s="187"/>
      <c r="N11" s="16"/>
    </row>
    <row r="12" spans="1:14" ht="14.25" customHeight="1" x14ac:dyDescent="0.2">
      <c r="A12" s="5"/>
      <c r="B12" s="5"/>
      <c r="C12" s="5"/>
      <c r="D12" s="5"/>
      <c r="E12" s="36"/>
      <c r="F12" s="39" t="s">
        <v>63</v>
      </c>
      <c r="G12" s="38" t="s">
        <v>64</v>
      </c>
      <c r="H12" s="24" t="s">
        <v>62</v>
      </c>
      <c r="I12" s="67">
        <f>IF(H10&lt;&gt;0,H11/H10,0)</f>
        <v>0.38202247191011235</v>
      </c>
      <c r="J12" s="68">
        <v>5</v>
      </c>
      <c r="K12" s="66">
        <f>I12*J12</f>
        <v>1.9101123595505618</v>
      </c>
      <c r="L12" s="185"/>
      <c r="M12" s="187"/>
      <c r="N12" s="16"/>
    </row>
    <row r="13" spans="1:14" ht="14.25" customHeight="1" x14ac:dyDescent="0.2">
      <c r="A13" s="5"/>
      <c r="B13" s="5"/>
      <c r="C13" s="5"/>
      <c r="D13" s="5"/>
      <c r="E13" s="36"/>
      <c r="F13" s="36" t="s">
        <v>59</v>
      </c>
      <c r="G13" s="38" t="s">
        <v>57</v>
      </c>
      <c r="H13" s="13">
        <v>65</v>
      </c>
      <c r="I13" s="64"/>
      <c r="J13" s="65"/>
      <c r="K13" s="66"/>
      <c r="L13" s="185"/>
      <c r="M13" s="187"/>
      <c r="N13" s="16"/>
    </row>
    <row r="14" spans="1:14" ht="14.25" customHeight="1" x14ac:dyDescent="0.2">
      <c r="A14" s="5"/>
      <c r="B14" s="5"/>
      <c r="C14" s="5"/>
      <c r="D14" s="5"/>
      <c r="E14" s="36"/>
      <c r="F14" s="36" t="s">
        <v>60</v>
      </c>
      <c r="G14" s="38" t="s">
        <v>57</v>
      </c>
      <c r="H14" s="13">
        <v>47</v>
      </c>
      <c r="I14" s="64"/>
      <c r="J14" s="65"/>
      <c r="K14" s="66"/>
      <c r="L14" s="185"/>
      <c r="M14" s="187"/>
      <c r="N14" s="16"/>
    </row>
    <row r="15" spans="1:14" ht="14.25" customHeight="1" x14ac:dyDescent="0.2">
      <c r="A15" s="5"/>
      <c r="B15" s="5"/>
      <c r="C15" s="5"/>
      <c r="D15" s="5"/>
      <c r="E15" s="36"/>
      <c r="F15" s="39" t="s">
        <v>65</v>
      </c>
      <c r="G15" s="38" t="s">
        <v>66</v>
      </c>
      <c r="H15" s="24" t="s">
        <v>62</v>
      </c>
      <c r="I15" s="67">
        <f>IF(H13&lt;&gt;0,H14/H13,0)</f>
        <v>0.72307692307692306</v>
      </c>
      <c r="J15" s="68">
        <v>5</v>
      </c>
      <c r="K15" s="66">
        <f>I15*J15</f>
        <v>3.6153846153846154</v>
      </c>
      <c r="L15" s="185"/>
      <c r="M15" s="187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36" t="s">
        <v>67</v>
      </c>
      <c r="F16" s="36"/>
      <c r="G16" s="37" t="s">
        <v>15</v>
      </c>
      <c r="H16" s="15">
        <v>3</v>
      </c>
      <c r="I16" s="64"/>
      <c r="J16" s="65">
        <v>1</v>
      </c>
      <c r="K16" s="66">
        <f>H16*J16</f>
        <v>3</v>
      </c>
      <c r="L16" s="69">
        <v>10</v>
      </c>
      <c r="M16" s="66">
        <f>MIN(K16,L16)</f>
        <v>3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36" t="s">
        <v>68</v>
      </c>
      <c r="F17" s="36"/>
      <c r="G17" s="37" t="s">
        <v>15</v>
      </c>
      <c r="H17" s="15">
        <v>0</v>
      </c>
      <c r="I17" s="64"/>
      <c r="J17" s="65">
        <v>1</v>
      </c>
      <c r="K17" s="66">
        <f t="shared" ref="K17:K20" si="0">H17*J17</f>
        <v>0</v>
      </c>
      <c r="L17" s="69">
        <v>6</v>
      </c>
      <c r="M17" s="66">
        <f t="shared" ref="M17:M20" si="1">MIN(K17,L17)</f>
        <v>0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36" t="s">
        <v>69</v>
      </c>
      <c r="F18" s="36"/>
      <c r="G18" s="37" t="s">
        <v>15</v>
      </c>
      <c r="H18" s="15">
        <v>0</v>
      </c>
      <c r="I18" s="64"/>
      <c r="J18" s="65">
        <v>1</v>
      </c>
      <c r="K18" s="66">
        <f t="shared" si="0"/>
        <v>0</v>
      </c>
      <c r="L18" s="69">
        <v>3</v>
      </c>
      <c r="M18" s="66">
        <f t="shared" si="1"/>
        <v>0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36" t="s">
        <v>70</v>
      </c>
      <c r="F19" s="36"/>
      <c r="G19" s="37" t="s">
        <v>15</v>
      </c>
      <c r="H19" s="15">
        <v>0</v>
      </c>
      <c r="I19" s="64"/>
      <c r="J19" s="65">
        <v>1</v>
      </c>
      <c r="K19" s="66">
        <f t="shared" si="0"/>
        <v>0</v>
      </c>
      <c r="L19" s="69">
        <v>6</v>
      </c>
      <c r="M19" s="66">
        <f t="shared" si="1"/>
        <v>0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36" t="s">
        <v>71</v>
      </c>
      <c r="F20" s="36"/>
      <c r="G20" s="37" t="s">
        <v>15</v>
      </c>
      <c r="H20" s="15">
        <v>4</v>
      </c>
      <c r="I20" s="64"/>
      <c r="J20" s="65">
        <v>1</v>
      </c>
      <c r="K20" s="66">
        <f t="shared" si="0"/>
        <v>4</v>
      </c>
      <c r="L20" s="69">
        <v>2</v>
      </c>
      <c r="M20" s="66">
        <f t="shared" si="1"/>
        <v>2</v>
      </c>
      <c r="N20" s="16"/>
    </row>
    <row r="21" spans="1:17" ht="14.25" customHeight="1" x14ac:dyDescent="0.2">
      <c r="A21" s="1"/>
      <c r="B21" s="5"/>
      <c r="C21" s="5"/>
      <c r="D21" s="5"/>
      <c r="E21" s="36" t="s">
        <v>72</v>
      </c>
      <c r="F21" s="36" t="s">
        <v>91</v>
      </c>
      <c r="G21" s="37" t="s">
        <v>73</v>
      </c>
      <c r="H21" s="15">
        <v>26.8</v>
      </c>
      <c r="I21" s="64"/>
      <c r="J21" s="65"/>
      <c r="K21" s="66"/>
      <c r="L21" s="185">
        <v>5</v>
      </c>
      <c r="M21" s="187">
        <f>MIN(K22,L21)</f>
        <v>2.0615384615384618</v>
      </c>
      <c r="N21" s="16"/>
    </row>
    <row r="22" spans="1:17" ht="14.25" customHeight="1" x14ac:dyDescent="0.2">
      <c r="A22" s="1"/>
      <c r="B22" s="5"/>
      <c r="C22" s="5"/>
      <c r="D22" s="5"/>
      <c r="E22" s="36"/>
      <c r="F22" s="39" t="s">
        <v>74</v>
      </c>
      <c r="G22" s="37" t="s">
        <v>75</v>
      </c>
      <c r="H22" s="24" t="s">
        <v>62</v>
      </c>
      <c r="I22" s="67">
        <f>IF(H13&lt;&gt;0,H21/H13,0)</f>
        <v>0.41230769230769232</v>
      </c>
      <c r="J22" s="65">
        <v>5</v>
      </c>
      <c r="K22" s="66">
        <f>I22*J22</f>
        <v>2.0615384615384618</v>
      </c>
      <c r="L22" s="185"/>
      <c r="M22" s="187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36" t="s">
        <v>88</v>
      </c>
      <c r="F23" s="36"/>
      <c r="G23" s="37" t="s">
        <v>50</v>
      </c>
      <c r="H23" s="15">
        <v>0</v>
      </c>
      <c r="I23" s="64"/>
      <c r="J23" s="65">
        <v>4</v>
      </c>
      <c r="K23" s="70">
        <f>H23*J23</f>
        <v>0</v>
      </c>
      <c r="L23" s="69">
        <v>4</v>
      </c>
      <c r="M23" s="66">
        <f t="shared" ref="M23:M27" si="2">MIN(K23,L23)</f>
        <v>0</v>
      </c>
      <c r="N23" s="16"/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36" t="s">
        <v>89</v>
      </c>
      <c r="F24" s="36"/>
      <c r="G24" s="37" t="s">
        <v>95</v>
      </c>
      <c r="H24" s="15">
        <v>8</v>
      </c>
      <c r="I24" s="64"/>
      <c r="J24" s="65">
        <v>0.5</v>
      </c>
      <c r="K24" s="70">
        <f t="shared" ref="K24:K35" si="3">H24*J24</f>
        <v>4</v>
      </c>
      <c r="L24" s="69">
        <v>9</v>
      </c>
      <c r="M24" s="66">
        <f t="shared" si="2"/>
        <v>4</v>
      </c>
      <c r="N24" s="16"/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36" t="s">
        <v>90</v>
      </c>
      <c r="F25" s="36"/>
      <c r="G25" s="37" t="s">
        <v>19</v>
      </c>
      <c r="H25" s="15">
        <v>35</v>
      </c>
      <c r="I25" s="64"/>
      <c r="J25" s="65">
        <v>2</v>
      </c>
      <c r="K25" s="70">
        <f t="shared" si="3"/>
        <v>70</v>
      </c>
      <c r="L25" s="69">
        <v>10</v>
      </c>
      <c r="M25" s="66">
        <f t="shared" si="2"/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91" t="s">
        <v>92</v>
      </c>
      <c r="F26" s="191"/>
      <c r="G26" s="37" t="s">
        <v>93</v>
      </c>
      <c r="H26" s="15">
        <v>0</v>
      </c>
      <c r="I26" s="64"/>
      <c r="J26" s="65">
        <v>6</v>
      </c>
      <c r="K26" s="70">
        <f t="shared" si="3"/>
        <v>0</v>
      </c>
      <c r="L26" s="69">
        <v>6</v>
      </c>
      <c r="M26" s="66">
        <f t="shared" si="2"/>
        <v>0</v>
      </c>
      <c r="N26" s="16"/>
    </row>
    <row r="27" spans="1:17" ht="14.25" customHeight="1" x14ac:dyDescent="0.2">
      <c r="A27" s="1"/>
      <c r="B27" s="5"/>
      <c r="C27" s="5"/>
      <c r="D27" s="5"/>
      <c r="E27" s="191"/>
      <c r="F27" s="191"/>
      <c r="G27" s="37" t="s">
        <v>94</v>
      </c>
      <c r="H27" s="15">
        <v>0</v>
      </c>
      <c r="I27" s="64"/>
      <c r="J27" s="65">
        <v>2</v>
      </c>
      <c r="K27" s="70">
        <f t="shared" si="3"/>
        <v>0</v>
      </c>
      <c r="L27" s="69">
        <v>2</v>
      </c>
      <c r="M27" s="66">
        <f t="shared" si="2"/>
        <v>0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91" t="s">
        <v>61</v>
      </c>
      <c r="F28" s="36" t="s">
        <v>104</v>
      </c>
      <c r="G28" s="37" t="s">
        <v>50</v>
      </c>
      <c r="H28" s="15">
        <v>1</v>
      </c>
      <c r="I28" s="64"/>
      <c r="J28" s="65">
        <v>2</v>
      </c>
      <c r="K28" s="70">
        <f t="shared" si="3"/>
        <v>2</v>
      </c>
      <c r="L28" s="185">
        <v>2</v>
      </c>
      <c r="M28" s="187">
        <f>MIN(K28+K29,L28)</f>
        <v>2</v>
      </c>
      <c r="N28" s="16"/>
    </row>
    <row r="29" spans="1:17" ht="14.25" customHeight="1" thickBot="1" x14ac:dyDescent="0.25">
      <c r="A29" s="11"/>
      <c r="B29" s="11"/>
      <c r="C29" s="11"/>
      <c r="D29" s="11"/>
      <c r="E29" s="191"/>
      <c r="F29" s="36" t="s">
        <v>51</v>
      </c>
      <c r="G29" s="37" t="s">
        <v>50</v>
      </c>
      <c r="H29" s="15">
        <v>1</v>
      </c>
      <c r="I29" s="64"/>
      <c r="J29" s="65">
        <v>2</v>
      </c>
      <c r="K29" s="70">
        <f t="shared" si="3"/>
        <v>2</v>
      </c>
      <c r="L29" s="185"/>
      <c r="M29" s="187"/>
      <c r="N29" s="58" t="s">
        <v>326</v>
      </c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36" t="s">
        <v>22</v>
      </c>
      <c r="F30" s="36"/>
      <c r="G30" s="37" t="s">
        <v>23</v>
      </c>
      <c r="H30" s="15">
        <v>0</v>
      </c>
      <c r="I30" s="64"/>
      <c r="J30" s="65">
        <v>2</v>
      </c>
      <c r="K30" s="70">
        <f t="shared" si="3"/>
        <v>0</v>
      </c>
      <c r="L30" s="69">
        <v>6</v>
      </c>
      <c r="M30" s="66">
        <f t="shared" ref="M30:M33" si="4">MIN(K30,L30)</f>
        <v>0</v>
      </c>
      <c r="N30" s="16"/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36" t="s">
        <v>26</v>
      </c>
      <c r="F31" s="36"/>
      <c r="G31" s="37" t="s">
        <v>50</v>
      </c>
      <c r="H31" s="15">
        <v>0</v>
      </c>
      <c r="I31" s="71"/>
      <c r="J31" s="72">
        <v>3</v>
      </c>
      <c r="K31" s="70">
        <f t="shared" si="3"/>
        <v>0</v>
      </c>
      <c r="L31" s="69">
        <v>3</v>
      </c>
      <c r="M31" s="66">
        <f t="shared" si="4"/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36" t="s">
        <v>97</v>
      </c>
      <c r="F32" s="36"/>
      <c r="G32" s="37" t="s">
        <v>28</v>
      </c>
      <c r="H32" s="15">
        <v>5</v>
      </c>
      <c r="I32" s="71"/>
      <c r="J32" s="72">
        <v>1</v>
      </c>
      <c r="K32" s="70">
        <f t="shared" si="3"/>
        <v>5</v>
      </c>
      <c r="L32" s="69">
        <v>2</v>
      </c>
      <c r="M32" s="66">
        <f t="shared" si="4"/>
        <v>2</v>
      </c>
      <c r="N32" s="58" t="s">
        <v>101</v>
      </c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36" t="s">
        <v>98</v>
      </c>
      <c r="F33" s="36"/>
      <c r="G33" s="37" t="s">
        <v>29</v>
      </c>
      <c r="H33" s="15">
        <v>3</v>
      </c>
      <c r="I33" s="71"/>
      <c r="J33" s="72">
        <v>1</v>
      </c>
      <c r="K33" s="70">
        <f t="shared" si="3"/>
        <v>3</v>
      </c>
      <c r="L33" s="69">
        <v>2</v>
      </c>
      <c r="M33" s="66">
        <f t="shared" si="4"/>
        <v>2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91" t="s">
        <v>102</v>
      </c>
      <c r="F34" s="191"/>
      <c r="G34" s="37" t="s">
        <v>52</v>
      </c>
      <c r="H34" s="15">
        <v>0</v>
      </c>
      <c r="I34" s="71"/>
      <c r="J34" s="72">
        <v>1</v>
      </c>
      <c r="K34" s="70">
        <f t="shared" si="3"/>
        <v>0</v>
      </c>
      <c r="L34" s="185">
        <v>2</v>
      </c>
      <c r="M34" s="187">
        <f>MIN(K34+K35,L16)</f>
        <v>0</v>
      </c>
      <c r="N34" s="58" t="s">
        <v>103</v>
      </c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92"/>
      <c r="F35" s="192"/>
      <c r="G35" s="49" t="s">
        <v>53</v>
      </c>
      <c r="H35" s="50">
        <v>0</v>
      </c>
      <c r="I35" s="73"/>
      <c r="J35" s="74">
        <v>1</v>
      </c>
      <c r="K35" s="75">
        <f t="shared" si="3"/>
        <v>0</v>
      </c>
      <c r="L35" s="186"/>
      <c r="M35" s="188"/>
      <c r="N35" s="59" t="s">
        <v>103</v>
      </c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77" t="s">
        <v>105</v>
      </c>
      <c r="F36" s="177"/>
      <c r="G36" s="179" t="s">
        <v>87</v>
      </c>
      <c r="H36" s="180"/>
      <c r="I36" s="180"/>
      <c r="J36" s="180"/>
      <c r="K36" s="181"/>
      <c r="L36" s="51">
        <f>SUM(L8:L34)</f>
        <v>90</v>
      </c>
      <c r="M36" s="52">
        <f>SUM(M8:M34)</f>
        <v>32.587035436473641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78" t="s">
        <v>109</v>
      </c>
      <c r="F37" s="178"/>
      <c r="G37" s="182" t="s">
        <v>106</v>
      </c>
      <c r="H37" s="183"/>
      <c r="I37" s="183"/>
      <c r="J37" s="184"/>
      <c r="K37" s="54">
        <v>70</v>
      </c>
      <c r="L37" s="53">
        <f>IF(H8=1,85,90)</f>
        <v>90</v>
      </c>
      <c r="M37" s="46">
        <f>MIN(K37*M36/L37)</f>
        <v>25.345472006146167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47" t="s">
        <v>43</v>
      </c>
      <c r="F40" s="47" t="s">
        <v>333</v>
      </c>
      <c r="G40" s="47"/>
      <c r="H40" s="47"/>
      <c r="I40" s="47"/>
      <c r="J40" s="47"/>
      <c r="K40" s="47"/>
      <c r="L40" s="47" t="s">
        <v>44</v>
      </c>
      <c r="M40" s="48">
        <v>42035</v>
      </c>
      <c r="N40" s="19"/>
    </row>
    <row r="41" spans="1:17" x14ac:dyDescent="0.2">
      <c r="A41" s="12" t="s">
        <v>33</v>
      </c>
      <c r="B41" s="11"/>
      <c r="C41" s="11"/>
    </row>
    <row r="42" spans="1:17" x14ac:dyDescent="0.2">
      <c r="A42" s="12" t="s">
        <v>34</v>
      </c>
      <c r="B42" s="11"/>
      <c r="C42" s="11"/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  <mergeCell ref="E36:F36"/>
    <mergeCell ref="E37:F37"/>
    <mergeCell ref="G36:K36"/>
    <mergeCell ref="G37:J37"/>
    <mergeCell ref="L34:L35"/>
  </mergeCells>
  <pageMargins left="0.7" right="0.7" top="0.75" bottom="0.75" header="0.3" footer="0.3"/>
  <pageSetup scale="4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workbookViewId="0">
      <pane xSplit="9" ySplit="7" topLeftCell="J8" activePane="bottomRight" state="frozen"/>
      <selection pane="topRight" activeCell="J1" sqref="J1"/>
      <selection pane="bottomLeft" activeCell="A9" sqref="A9"/>
      <selection pane="bottomRight" activeCell="E10" sqref="E10"/>
    </sheetView>
  </sheetViews>
  <sheetFormatPr defaultRowHeight="15" x14ac:dyDescent="0.25"/>
  <cols>
    <col min="1" max="2" width="23.7109375" style="95" customWidth="1"/>
    <col min="3" max="3" width="23.5703125" style="107" customWidth="1"/>
    <col min="4" max="9" width="4.7109375" customWidth="1"/>
    <col min="10" max="10" width="15.7109375" customWidth="1"/>
  </cols>
  <sheetData>
    <row r="1" spans="1:10" ht="15" customHeight="1" x14ac:dyDescent="0.25">
      <c r="A1" s="165" t="str">
        <f>contact!B6</f>
        <v>University of Miami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" customHeight="1" x14ac:dyDescent="0.25">
      <c r="A2" s="165"/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x14ac:dyDescent="0.25">
      <c r="A4" s="109"/>
      <c r="B4" s="109"/>
    </row>
    <row r="5" spans="1:10" x14ac:dyDescent="0.25">
      <c r="A5" s="115" t="s">
        <v>163</v>
      </c>
      <c r="B5" s="93"/>
    </row>
    <row r="6" spans="1:10" x14ac:dyDescent="0.25">
      <c r="A6" s="198" t="s">
        <v>164</v>
      </c>
      <c r="B6" s="198" t="s">
        <v>165</v>
      </c>
      <c r="C6" s="199" t="s">
        <v>166</v>
      </c>
      <c r="D6" s="196" t="s">
        <v>168</v>
      </c>
      <c r="E6" s="196"/>
      <c r="F6" s="196"/>
      <c r="G6" s="196"/>
      <c r="H6" s="196"/>
      <c r="I6" s="196"/>
      <c r="J6" s="197" t="s">
        <v>182</v>
      </c>
    </row>
    <row r="7" spans="1:10" x14ac:dyDescent="0.25">
      <c r="A7" s="198"/>
      <c r="B7" s="198"/>
      <c r="C7" s="199"/>
      <c r="D7" s="91">
        <v>1</v>
      </c>
      <c r="E7" s="91">
        <v>2</v>
      </c>
      <c r="F7" s="91">
        <v>3</v>
      </c>
      <c r="G7" s="91">
        <v>4</v>
      </c>
      <c r="H7" s="91" t="s">
        <v>185</v>
      </c>
      <c r="I7" s="91" t="s">
        <v>167</v>
      </c>
      <c r="J7" s="197"/>
    </row>
    <row r="8" spans="1:10" ht="15.75" thickBot="1" x14ac:dyDescent="0.3">
      <c r="A8" s="193" t="s">
        <v>161</v>
      </c>
      <c r="B8" s="194"/>
      <c r="C8" s="195"/>
      <c r="D8" s="101">
        <f>SUM(D9:D305)</f>
        <v>16</v>
      </c>
      <c r="E8" s="101">
        <f t="shared" ref="E8:J8" si="0">SUM(E9:E305)</f>
        <v>14</v>
      </c>
      <c r="F8" s="101">
        <f t="shared" si="0"/>
        <v>14</v>
      </c>
      <c r="G8" s="101">
        <f t="shared" si="0"/>
        <v>20</v>
      </c>
      <c r="H8" s="101">
        <f t="shared" si="0"/>
        <v>0</v>
      </c>
      <c r="I8" s="101">
        <f t="shared" si="0"/>
        <v>1</v>
      </c>
      <c r="J8" s="101">
        <f t="shared" si="0"/>
        <v>47</v>
      </c>
    </row>
    <row r="9" spans="1:10" ht="15.75" thickTop="1" x14ac:dyDescent="0.25">
      <c r="A9" s="111" t="s">
        <v>249</v>
      </c>
      <c r="B9" s="111" t="s">
        <v>250</v>
      </c>
      <c r="C9" s="110"/>
      <c r="D9" s="93">
        <v>1</v>
      </c>
      <c r="E9" s="93"/>
      <c r="F9" s="93"/>
      <c r="G9" s="93"/>
      <c r="H9" s="93"/>
      <c r="I9" s="93"/>
      <c r="J9" s="93">
        <v>1</v>
      </c>
    </row>
    <row r="10" spans="1:10" x14ac:dyDescent="0.25">
      <c r="A10" s="111" t="s">
        <v>251</v>
      </c>
      <c r="B10" s="111" t="s">
        <v>252</v>
      </c>
      <c r="C10" s="108"/>
      <c r="D10" s="95"/>
      <c r="E10" s="95"/>
      <c r="F10" s="95">
        <v>1</v>
      </c>
      <c r="G10" s="95"/>
      <c r="H10" s="95"/>
      <c r="I10" s="95"/>
      <c r="J10" s="95"/>
    </row>
    <row r="11" spans="1:10" x14ac:dyDescent="0.25">
      <c r="A11" s="111" t="s">
        <v>253</v>
      </c>
      <c r="B11" s="111" t="s">
        <v>236</v>
      </c>
      <c r="C11" s="108"/>
      <c r="D11" s="95">
        <v>1</v>
      </c>
      <c r="E11" s="95"/>
      <c r="F11" s="95"/>
      <c r="G11" s="95"/>
      <c r="H11" s="95"/>
      <c r="I11" s="95"/>
      <c r="J11" s="95"/>
    </row>
    <row r="12" spans="1:10" x14ac:dyDescent="0.25">
      <c r="A12" s="111" t="s">
        <v>254</v>
      </c>
      <c r="B12" s="111" t="s">
        <v>255</v>
      </c>
      <c r="C12" s="108"/>
      <c r="D12" s="95"/>
      <c r="E12" s="95"/>
      <c r="F12" s="95"/>
      <c r="G12" s="95">
        <v>1</v>
      </c>
      <c r="H12" s="95"/>
      <c r="I12" s="95"/>
      <c r="J12" s="95">
        <v>1</v>
      </c>
    </row>
    <row r="13" spans="1:10" x14ac:dyDescent="0.25">
      <c r="A13" s="111" t="s">
        <v>256</v>
      </c>
      <c r="B13" s="111" t="s">
        <v>257</v>
      </c>
      <c r="C13" s="108"/>
      <c r="D13" s="95">
        <v>1</v>
      </c>
      <c r="E13" s="95"/>
      <c r="F13" s="95"/>
      <c r="G13" s="95"/>
      <c r="H13" s="95"/>
      <c r="I13" s="95"/>
      <c r="J13" s="95"/>
    </row>
    <row r="14" spans="1:10" x14ac:dyDescent="0.25">
      <c r="A14" s="111" t="s">
        <v>200</v>
      </c>
      <c r="B14" s="111" t="s">
        <v>224</v>
      </c>
      <c r="C14" s="108"/>
      <c r="D14" s="95"/>
      <c r="E14" s="95"/>
      <c r="F14" s="95">
        <v>1</v>
      </c>
      <c r="G14" s="95"/>
      <c r="H14" s="95"/>
      <c r="I14" s="95"/>
      <c r="J14" s="95">
        <v>1</v>
      </c>
    </row>
    <row r="15" spans="1:10" x14ac:dyDescent="0.25">
      <c r="A15" s="111" t="s">
        <v>258</v>
      </c>
      <c r="B15" s="111" t="s">
        <v>259</v>
      </c>
      <c r="C15" s="108"/>
      <c r="D15" s="95"/>
      <c r="E15" s="95"/>
      <c r="F15" s="95">
        <v>1</v>
      </c>
      <c r="G15" s="95"/>
      <c r="H15" s="95"/>
      <c r="I15" s="95"/>
      <c r="J15" s="95">
        <v>1</v>
      </c>
    </row>
    <row r="16" spans="1:10" x14ac:dyDescent="0.25">
      <c r="A16" s="111" t="s">
        <v>239</v>
      </c>
      <c r="B16" s="111" t="s">
        <v>237</v>
      </c>
      <c r="C16" s="108" t="s">
        <v>246</v>
      </c>
      <c r="D16" s="95"/>
      <c r="E16" s="95"/>
      <c r="F16" s="95">
        <v>1</v>
      </c>
      <c r="G16" s="95"/>
      <c r="H16" s="95"/>
      <c r="I16" s="95"/>
      <c r="J16" s="95">
        <v>1</v>
      </c>
    </row>
    <row r="17" spans="1:10" x14ac:dyDescent="0.25">
      <c r="A17" s="111" t="s">
        <v>260</v>
      </c>
      <c r="B17" s="111" t="s">
        <v>261</v>
      </c>
      <c r="C17" s="108"/>
      <c r="D17" s="95"/>
      <c r="E17" s="95"/>
      <c r="F17" s="95"/>
      <c r="G17" s="95">
        <v>1</v>
      </c>
      <c r="H17" s="95"/>
      <c r="I17" s="95"/>
      <c r="J17" s="95">
        <v>1</v>
      </c>
    </row>
    <row r="18" spans="1:10" x14ac:dyDescent="0.25">
      <c r="A18" s="111" t="s">
        <v>262</v>
      </c>
      <c r="B18" s="111" t="s">
        <v>263</v>
      </c>
      <c r="C18" s="108"/>
      <c r="D18" s="95">
        <v>1</v>
      </c>
      <c r="E18" s="95"/>
      <c r="F18" s="95"/>
      <c r="G18" s="95"/>
      <c r="H18" s="95"/>
      <c r="I18" s="95"/>
      <c r="J18" s="95"/>
    </row>
    <row r="19" spans="1:10" x14ac:dyDescent="0.25">
      <c r="A19" s="111" t="s">
        <v>264</v>
      </c>
      <c r="B19" s="111" t="s">
        <v>265</v>
      </c>
      <c r="C19" s="108"/>
      <c r="D19" s="95"/>
      <c r="E19" s="95"/>
      <c r="F19" s="95"/>
      <c r="G19" s="95">
        <v>1</v>
      </c>
      <c r="H19" s="95"/>
      <c r="I19" s="95"/>
      <c r="J19" s="95">
        <v>1</v>
      </c>
    </row>
    <row r="20" spans="1:10" x14ac:dyDescent="0.25">
      <c r="A20" s="111" t="s">
        <v>266</v>
      </c>
      <c r="B20" s="111" t="s">
        <v>267</v>
      </c>
      <c r="C20" s="108"/>
      <c r="D20" s="95"/>
      <c r="E20" s="95"/>
      <c r="F20" s="95"/>
      <c r="G20" s="95">
        <v>1</v>
      </c>
      <c r="H20" s="95"/>
      <c r="I20" s="95"/>
      <c r="J20" s="95">
        <v>1</v>
      </c>
    </row>
    <row r="21" spans="1:10" x14ac:dyDescent="0.25">
      <c r="A21" s="111" t="s">
        <v>247</v>
      </c>
      <c r="B21" s="111" t="s">
        <v>248</v>
      </c>
      <c r="C21" s="108"/>
      <c r="D21" s="95"/>
      <c r="E21" s="95"/>
      <c r="F21" s="95">
        <v>1</v>
      </c>
      <c r="G21" s="95"/>
      <c r="H21" s="95"/>
      <c r="I21" s="95"/>
      <c r="J21" s="95">
        <v>1</v>
      </c>
    </row>
    <row r="22" spans="1:10" x14ac:dyDescent="0.25">
      <c r="A22" s="111" t="s">
        <v>268</v>
      </c>
      <c r="B22" s="111" t="s">
        <v>269</v>
      </c>
      <c r="C22" s="108"/>
      <c r="D22" s="95"/>
      <c r="E22" s="95"/>
      <c r="F22" s="95"/>
      <c r="G22" s="95">
        <v>1</v>
      </c>
      <c r="H22" s="95"/>
      <c r="I22" s="95"/>
      <c r="J22" s="95">
        <v>1</v>
      </c>
    </row>
    <row r="23" spans="1:10" x14ac:dyDescent="0.25">
      <c r="A23" s="111" t="s">
        <v>270</v>
      </c>
      <c r="B23" s="111" t="s">
        <v>271</v>
      </c>
      <c r="C23" s="108"/>
      <c r="D23" s="95"/>
      <c r="E23" s="95"/>
      <c r="F23" s="95"/>
      <c r="G23" s="95">
        <v>1</v>
      </c>
      <c r="H23" s="95"/>
      <c r="I23" s="95"/>
      <c r="J23" s="95"/>
    </row>
    <row r="24" spans="1:10" x14ac:dyDescent="0.25">
      <c r="A24" s="111" t="s">
        <v>189</v>
      </c>
      <c r="B24" s="111" t="s">
        <v>212</v>
      </c>
      <c r="C24" s="108"/>
      <c r="D24" s="95"/>
      <c r="E24" s="95"/>
      <c r="F24" s="95">
        <v>1</v>
      </c>
      <c r="G24" s="95"/>
      <c r="H24" s="95"/>
      <c r="I24" s="95"/>
      <c r="J24" s="95">
        <v>1</v>
      </c>
    </row>
    <row r="25" spans="1:10" x14ac:dyDescent="0.25">
      <c r="A25" s="111" t="s">
        <v>272</v>
      </c>
      <c r="B25" s="111" t="s">
        <v>273</v>
      </c>
      <c r="C25" s="108"/>
      <c r="D25" s="95"/>
      <c r="E25" s="95"/>
      <c r="F25" s="95">
        <v>1</v>
      </c>
      <c r="G25" s="95"/>
      <c r="H25" s="95"/>
      <c r="I25" s="95"/>
      <c r="J25" s="95">
        <v>1</v>
      </c>
    </row>
    <row r="26" spans="1:10" x14ac:dyDescent="0.25">
      <c r="A26" s="111" t="s">
        <v>274</v>
      </c>
      <c r="B26" s="111" t="s">
        <v>214</v>
      </c>
      <c r="C26" s="108"/>
      <c r="D26" s="95">
        <v>1</v>
      </c>
      <c r="E26" s="95"/>
      <c r="F26" s="95"/>
      <c r="G26" s="95"/>
      <c r="H26" s="95"/>
      <c r="I26" s="95"/>
      <c r="J26" s="95"/>
    </row>
    <row r="27" spans="1:10" x14ac:dyDescent="0.25">
      <c r="A27" s="111" t="s">
        <v>275</v>
      </c>
      <c r="B27" s="111" t="s">
        <v>276</v>
      </c>
      <c r="C27" s="108"/>
      <c r="D27" s="95"/>
      <c r="E27" s="95"/>
      <c r="F27" s="95"/>
      <c r="G27" s="95">
        <v>1</v>
      </c>
      <c r="H27" s="95"/>
      <c r="I27" s="95"/>
      <c r="J27" s="95">
        <v>1</v>
      </c>
    </row>
    <row r="28" spans="1:10" x14ac:dyDescent="0.25">
      <c r="A28" s="111" t="s">
        <v>277</v>
      </c>
      <c r="B28" s="111" t="s">
        <v>278</v>
      </c>
      <c r="C28" s="108"/>
      <c r="D28" s="95"/>
      <c r="E28" s="95">
        <v>1</v>
      </c>
      <c r="F28" s="95"/>
      <c r="G28" s="95"/>
      <c r="H28" s="95"/>
      <c r="I28" s="95"/>
      <c r="J28" s="95">
        <v>1</v>
      </c>
    </row>
    <row r="29" spans="1:10" x14ac:dyDescent="0.25">
      <c r="A29" s="111" t="s">
        <v>279</v>
      </c>
      <c r="B29" s="111" t="s">
        <v>280</v>
      </c>
      <c r="C29" s="108"/>
      <c r="D29" s="95"/>
      <c r="E29" s="95">
        <v>1</v>
      </c>
      <c r="F29" s="95"/>
      <c r="G29" s="95"/>
      <c r="H29" s="95"/>
      <c r="I29" s="95"/>
      <c r="J29" s="95">
        <v>1</v>
      </c>
    </row>
    <row r="30" spans="1:10" x14ac:dyDescent="0.25">
      <c r="A30" s="111" t="s">
        <v>281</v>
      </c>
      <c r="B30" s="111" t="s">
        <v>282</v>
      </c>
      <c r="C30" s="108"/>
      <c r="D30" s="95"/>
      <c r="E30" s="95"/>
      <c r="F30" s="95"/>
      <c r="G30" s="95"/>
      <c r="H30" s="95"/>
      <c r="I30" s="95">
        <v>1</v>
      </c>
      <c r="J30" s="95">
        <v>1</v>
      </c>
    </row>
    <row r="31" spans="1:10" x14ac:dyDescent="0.25">
      <c r="A31" s="111" t="s">
        <v>283</v>
      </c>
      <c r="B31" s="111" t="s">
        <v>229</v>
      </c>
      <c r="C31" s="108"/>
      <c r="D31" s="95"/>
      <c r="E31" s="95"/>
      <c r="F31" s="95">
        <v>1</v>
      </c>
      <c r="G31" s="95"/>
      <c r="H31" s="95"/>
      <c r="I31" s="95"/>
      <c r="J31" s="95">
        <v>1</v>
      </c>
    </row>
    <row r="32" spans="1:10" x14ac:dyDescent="0.25">
      <c r="A32" s="111" t="s">
        <v>195</v>
      </c>
      <c r="B32" s="111" t="s">
        <v>284</v>
      </c>
      <c r="C32" s="108"/>
      <c r="D32" s="95"/>
      <c r="E32" s="95"/>
      <c r="F32" s="95"/>
      <c r="G32" s="95">
        <v>1</v>
      </c>
      <c r="H32" s="95"/>
      <c r="I32" s="95"/>
      <c r="J32" s="95">
        <v>1</v>
      </c>
    </row>
    <row r="33" spans="1:10" x14ac:dyDescent="0.25">
      <c r="A33" s="111" t="s">
        <v>203</v>
      </c>
      <c r="B33" s="111" t="s">
        <v>227</v>
      </c>
      <c r="C33" s="108"/>
      <c r="D33" s="95"/>
      <c r="E33" s="95"/>
      <c r="F33" s="95"/>
      <c r="G33" s="95">
        <v>1</v>
      </c>
      <c r="H33" s="95"/>
      <c r="I33" s="95"/>
      <c r="J33" s="95">
        <v>1</v>
      </c>
    </row>
    <row r="34" spans="1:10" x14ac:dyDescent="0.25">
      <c r="A34" s="111" t="s">
        <v>285</v>
      </c>
      <c r="B34" s="111" t="s">
        <v>286</v>
      </c>
      <c r="C34" s="108"/>
      <c r="D34" s="95"/>
      <c r="E34" s="95"/>
      <c r="F34" s="95"/>
      <c r="G34" s="95">
        <v>1</v>
      </c>
      <c r="H34" s="95"/>
      <c r="I34" s="95"/>
      <c r="J34" s="95">
        <v>1</v>
      </c>
    </row>
    <row r="35" spans="1:10" x14ac:dyDescent="0.25">
      <c r="A35" s="111" t="s">
        <v>287</v>
      </c>
      <c r="B35" s="111" t="s">
        <v>288</v>
      </c>
      <c r="C35" s="108"/>
      <c r="D35" s="95"/>
      <c r="E35" s="95"/>
      <c r="F35" s="95"/>
      <c r="G35" s="95">
        <v>1</v>
      </c>
      <c r="H35" s="95"/>
      <c r="I35" s="95"/>
      <c r="J35" s="95">
        <v>1</v>
      </c>
    </row>
    <row r="36" spans="1:10" x14ac:dyDescent="0.25">
      <c r="A36" s="111" t="s">
        <v>289</v>
      </c>
      <c r="B36" s="111" t="s">
        <v>290</v>
      </c>
      <c r="C36" s="108"/>
      <c r="D36" s="95"/>
      <c r="E36" s="95"/>
      <c r="F36" s="95"/>
      <c r="G36" s="95">
        <v>1</v>
      </c>
      <c r="H36" s="95"/>
      <c r="I36" s="95"/>
      <c r="J36" s="95">
        <v>1</v>
      </c>
    </row>
    <row r="37" spans="1:10" ht="15.75" x14ac:dyDescent="0.25">
      <c r="A37" s="112" t="s">
        <v>241</v>
      </c>
      <c r="B37" s="112" t="s">
        <v>228</v>
      </c>
      <c r="C37" s="108"/>
      <c r="D37" s="95"/>
      <c r="E37" s="95">
        <v>1</v>
      </c>
      <c r="F37" s="95"/>
      <c r="G37" s="95"/>
      <c r="H37" s="95"/>
      <c r="I37" s="95"/>
      <c r="J37" s="95">
        <v>1</v>
      </c>
    </row>
    <row r="38" spans="1:10" x14ac:dyDescent="0.25">
      <c r="A38" s="111" t="s">
        <v>291</v>
      </c>
      <c r="B38" s="111" t="s">
        <v>215</v>
      </c>
      <c r="C38" s="108"/>
      <c r="D38" s="95"/>
      <c r="E38" s="95"/>
      <c r="F38" s="95"/>
      <c r="G38" s="95">
        <v>1</v>
      </c>
      <c r="H38" s="95"/>
      <c r="I38" s="95"/>
      <c r="J38" s="95">
        <v>1</v>
      </c>
    </row>
    <row r="39" spans="1:10" x14ac:dyDescent="0.25">
      <c r="A39" s="111" t="s">
        <v>292</v>
      </c>
      <c r="B39" s="111" t="s">
        <v>293</v>
      </c>
      <c r="C39" s="108"/>
      <c r="D39" s="95"/>
      <c r="E39" s="95"/>
      <c r="F39" s="95"/>
      <c r="G39" s="95">
        <v>1</v>
      </c>
      <c r="H39" s="95"/>
      <c r="I39" s="95"/>
      <c r="J39" s="95">
        <v>1</v>
      </c>
    </row>
    <row r="40" spans="1:10" x14ac:dyDescent="0.25">
      <c r="A40" s="111" t="s">
        <v>294</v>
      </c>
      <c r="B40" s="111" t="s">
        <v>295</v>
      </c>
      <c r="C40" s="108"/>
      <c r="D40" s="95"/>
      <c r="E40" s="95"/>
      <c r="F40" s="95">
        <v>1</v>
      </c>
      <c r="G40" s="95"/>
      <c r="H40" s="95"/>
      <c r="I40" s="95"/>
      <c r="J40" s="95">
        <v>1</v>
      </c>
    </row>
    <row r="41" spans="1:10" x14ac:dyDescent="0.25">
      <c r="A41" s="111" t="s">
        <v>296</v>
      </c>
      <c r="B41" s="111" t="s">
        <v>297</v>
      </c>
      <c r="C41" s="108"/>
      <c r="D41" s="95"/>
      <c r="E41" s="95"/>
      <c r="F41" s="95"/>
      <c r="G41" s="95">
        <v>1</v>
      </c>
      <c r="H41" s="95"/>
      <c r="I41" s="95"/>
      <c r="J41" s="95">
        <v>1</v>
      </c>
    </row>
    <row r="42" spans="1:10" x14ac:dyDescent="0.25">
      <c r="A42" s="111" t="s">
        <v>188</v>
      </c>
      <c r="B42" s="111" t="s">
        <v>211</v>
      </c>
      <c r="C42" s="108"/>
      <c r="D42" s="95"/>
      <c r="E42" s="95"/>
      <c r="F42" s="95">
        <v>1</v>
      </c>
      <c r="G42" s="95"/>
      <c r="H42" s="95"/>
      <c r="I42" s="95"/>
      <c r="J42" s="95">
        <v>1</v>
      </c>
    </row>
    <row r="43" spans="1:10" x14ac:dyDescent="0.25">
      <c r="A43" s="111" t="s">
        <v>298</v>
      </c>
      <c r="B43" s="111" t="s">
        <v>299</v>
      </c>
      <c r="C43" s="108"/>
      <c r="D43" s="95">
        <v>1</v>
      </c>
      <c r="E43" s="95"/>
      <c r="F43" s="95"/>
      <c r="G43" s="95"/>
      <c r="H43" s="95"/>
      <c r="I43" s="95"/>
      <c r="J43" s="95">
        <v>1</v>
      </c>
    </row>
    <row r="44" spans="1:10" x14ac:dyDescent="0.25">
      <c r="A44" s="111" t="s">
        <v>191</v>
      </c>
      <c r="B44" s="111" t="s">
        <v>216</v>
      </c>
      <c r="C44" s="108"/>
      <c r="D44" s="95">
        <v>1</v>
      </c>
      <c r="E44" s="95"/>
      <c r="F44" s="95"/>
      <c r="G44" s="95"/>
      <c r="H44" s="95"/>
      <c r="I44" s="95"/>
      <c r="J44" s="95"/>
    </row>
    <row r="45" spans="1:10" x14ac:dyDescent="0.25">
      <c r="A45" s="111" t="s">
        <v>207</v>
      </c>
      <c r="B45" s="111" t="s">
        <v>234</v>
      </c>
      <c r="C45" s="108"/>
      <c r="D45" s="95">
        <v>1</v>
      </c>
      <c r="E45" s="95"/>
      <c r="F45" s="95"/>
      <c r="G45" s="95"/>
      <c r="H45" s="95"/>
      <c r="I45" s="95"/>
      <c r="J45" s="95">
        <v>1</v>
      </c>
    </row>
    <row r="46" spans="1:10" x14ac:dyDescent="0.25">
      <c r="A46" s="111" t="s">
        <v>300</v>
      </c>
      <c r="B46" s="111" t="s">
        <v>301</v>
      </c>
      <c r="C46" s="108"/>
      <c r="D46" s="95"/>
      <c r="E46" s="95"/>
      <c r="F46" s="95"/>
      <c r="G46" s="95">
        <v>1</v>
      </c>
      <c r="H46" s="95"/>
      <c r="I46" s="95"/>
      <c r="J46" s="95">
        <v>1</v>
      </c>
    </row>
    <row r="47" spans="1:10" x14ac:dyDescent="0.25">
      <c r="A47" s="111" t="s">
        <v>302</v>
      </c>
      <c r="B47" s="111" t="s">
        <v>303</v>
      </c>
      <c r="C47" s="108"/>
      <c r="D47" s="95">
        <v>1</v>
      </c>
      <c r="E47" s="95"/>
      <c r="F47" s="95"/>
      <c r="G47" s="95"/>
      <c r="H47" s="95"/>
      <c r="I47" s="95"/>
      <c r="J47" s="95"/>
    </row>
    <row r="48" spans="1:10" x14ac:dyDescent="0.25">
      <c r="A48" s="111" t="s">
        <v>318</v>
      </c>
      <c r="B48" s="111" t="s">
        <v>304</v>
      </c>
      <c r="C48" s="108" t="s">
        <v>317</v>
      </c>
      <c r="D48" s="95">
        <v>1</v>
      </c>
      <c r="E48" s="95"/>
      <c r="F48" s="95"/>
      <c r="G48" s="95"/>
      <c r="H48" s="95"/>
      <c r="I48" s="95"/>
      <c r="J48" s="95">
        <v>1</v>
      </c>
    </row>
    <row r="49" spans="1:10" x14ac:dyDescent="0.25">
      <c r="A49" s="111" t="s">
        <v>320</v>
      </c>
      <c r="B49" s="111" t="s">
        <v>305</v>
      </c>
      <c r="C49" s="108" t="s">
        <v>319</v>
      </c>
      <c r="D49" s="95">
        <v>1</v>
      </c>
      <c r="E49" s="95"/>
      <c r="F49" s="95"/>
      <c r="G49" s="95"/>
      <c r="H49" s="95"/>
      <c r="I49" s="95"/>
      <c r="J49" s="95">
        <v>1</v>
      </c>
    </row>
    <row r="50" spans="1:10" x14ac:dyDescent="0.25">
      <c r="A50" s="111" t="s">
        <v>306</v>
      </c>
      <c r="B50" s="111" t="s">
        <v>307</v>
      </c>
      <c r="C50" s="108"/>
      <c r="D50" s="95">
        <v>1</v>
      </c>
      <c r="E50" s="95"/>
      <c r="F50" s="95"/>
      <c r="G50" s="95"/>
      <c r="H50" s="95"/>
      <c r="I50" s="95"/>
      <c r="J50" s="95">
        <v>1</v>
      </c>
    </row>
    <row r="51" spans="1:10" x14ac:dyDescent="0.25">
      <c r="A51" s="111" t="s">
        <v>308</v>
      </c>
      <c r="B51" s="111" t="s">
        <v>299</v>
      </c>
      <c r="C51" s="108"/>
      <c r="D51" s="95"/>
      <c r="E51" s="95"/>
      <c r="F51" s="95"/>
      <c r="G51" s="95">
        <v>1</v>
      </c>
      <c r="H51" s="95"/>
      <c r="I51" s="95"/>
      <c r="J51" s="95">
        <v>1</v>
      </c>
    </row>
    <row r="52" spans="1:10" x14ac:dyDescent="0.25">
      <c r="A52" s="111" t="s">
        <v>199</v>
      </c>
      <c r="B52" s="111" t="s">
        <v>223</v>
      </c>
      <c r="C52" s="108"/>
      <c r="D52" s="95"/>
      <c r="E52" s="95">
        <v>1</v>
      </c>
      <c r="F52" s="95"/>
      <c r="G52" s="95"/>
      <c r="H52" s="95"/>
      <c r="I52" s="95"/>
      <c r="J52" s="95">
        <v>1</v>
      </c>
    </row>
    <row r="53" spans="1:10" x14ac:dyDescent="0.25">
      <c r="A53" s="111" t="s">
        <v>309</v>
      </c>
      <c r="B53" s="111" t="s">
        <v>310</v>
      </c>
      <c r="C53" s="108"/>
      <c r="D53" s="95"/>
      <c r="E53" s="95"/>
      <c r="F53" s="95"/>
      <c r="G53" s="95">
        <v>1</v>
      </c>
      <c r="H53" s="95"/>
      <c r="I53" s="95"/>
      <c r="J53" s="95">
        <v>1</v>
      </c>
    </row>
    <row r="54" spans="1:10" x14ac:dyDescent="0.25">
      <c r="A54" s="111" t="s">
        <v>205</v>
      </c>
      <c r="B54" s="111" t="s">
        <v>231</v>
      </c>
      <c r="C54" s="108"/>
      <c r="D54" s="95"/>
      <c r="E54" s="95"/>
      <c r="F54" s="95">
        <v>1</v>
      </c>
      <c r="G54" s="95"/>
      <c r="H54" s="95"/>
      <c r="I54" s="95"/>
      <c r="J54" s="95">
        <v>1</v>
      </c>
    </row>
    <row r="55" spans="1:10" x14ac:dyDescent="0.25">
      <c r="A55" s="111" t="s">
        <v>311</v>
      </c>
      <c r="B55" s="111" t="s">
        <v>312</v>
      </c>
      <c r="C55" s="108"/>
      <c r="D55" s="95"/>
      <c r="E55" s="95"/>
      <c r="F55" s="95"/>
      <c r="G55" s="95">
        <v>1</v>
      </c>
      <c r="H55" s="95"/>
      <c r="I55" s="95"/>
      <c r="J55" s="95">
        <v>1</v>
      </c>
    </row>
    <row r="56" spans="1:10" x14ac:dyDescent="0.25">
      <c r="A56" s="111" t="s">
        <v>313</v>
      </c>
      <c r="B56" s="111" t="s">
        <v>314</v>
      </c>
      <c r="C56" s="108"/>
      <c r="D56" s="95"/>
      <c r="E56" s="95"/>
      <c r="F56" s="95"/>
      <c r="G56" s="95">
        <v>1</v>
      </c>
      <c r="H56" s="95"/>
      <c r="I56" s="95"/>
      <c r="J56" s="95">
        <v>1</v>
      </c>
    </row>
    <row r="57" spans="1:10" x14ac:dyDescent="0.25">
      <c r="A57" s="111" t="s">
        <v>315</v>
      </c>
      <c r="B57" s="111" t="s">
        <v>316</v>
      </c>
      <c r="C57" s="108"/>
      <c r="D57" s="95"/>
      <c r="E57" s="95">
        <v>1</v>
      </c>
      <c r="F57" s="95"/>
      <c r="G57" s="95"/>
      <c r="H57" s="95"/>
      <c r="I57" s="95"/>
      <c r="J57" s="95">
        <v>1</v>
      </c>
    </row>
    <row r="58" spans="1:10" x14ac:dyDescent="0.25">
      <c r="A58" s="111" t="s">
        <v>186</v>
      </c>
      <c r="B58" s="111" t="s">
        <v>209</v>
      </c>
      <c r="C58" s="108"/>
      <c r="D58" s="95"/>
      <c r="E58" s="95">
        <v>1</v>
      </c>
      <c r="F58" s="95"/>
      <c r="G58" s="95"/>
      <c r="H58" s="95"/>
      <c r="I58" s="95"/>
      <c r="J58" s="95">
        <v>1</v>
      </c>
    </row>
    <row r="59" spans="1:10" x14ac:dyDescent="0.25">
      <c r="A59" s="111" t="s">
        <v>204</v>
      </c>
      <c r="B59" s="111" t="s">
        <v>230</v>
      </c>
      <c r="C59" s="108"/>
      <c r="D59" s="95"/>
      <c r="E59" s="95">
        <v>1</v>
      </c>
      <c r="F59" s="95"/>
      <c r="G59" s="95"/>
      <c r="H59" s="95"/>
      <c r="I59" s="95"/>
      <c r="J59" s="95">
        <v>1</v>
      </c>
    </row>
    <row r="60" spans="1:10" x14ac:dyDescent="0.25">
      <c r="A60" s="113" t="s">
        <v>187</v>
      </c>
      <c r="B60" s="113" t="s">
        <v>210</v>
      </c>
      <c r="C60" s="108" t="s">
        <v>240</v>
      </c>
      <c r="D60" s="95"/>
      <c r="E60" s="95">
        <v>1</v>
      </c>
      <c r="F60" s="95"/>
      <c r="G60" s="95"/>
      <c r="H60" s="95"/>
      <c r="I60" s="95"/>
      <c r="J60" s="95">
        <v>1</v>
      </c>
    </row>
    <row r="61" spans="1:10" x14ac:dyDescent="0.25">
      <c r="A61" s="113" t="s">
        <v>194</v>
      </c>
      <c r="B61" s="113" t="s">
        <v>219</v>
      </c>
      <c r="C61" s="108"/>
      <c r="D61" s="95"/>
      <c r="E61" s="95">
        <v>1</v>
      </c>
      <c r="F61" s="95"/>
      <c r="G61" s="95"/>
      <c r="H61" s="95"/>
      <c r="I61" s="95"/>
      <c r="J61" s="95"/>
    </row>
    <row r="62" spans="1:10" x14ac:dyDescent="0.25">
      <c r="A62" s="113" t="s">
        <v>206</v>
      </c>
      <c r="B62" s="113" t="s">
        <v>233</v>
      </c>
      <c r="C62" s="108"/>
      <c r="D62" s="95">
        <v>1</v>
      </c>
      <c r="E62" s="95"/>
      <c r="F62" s="95"/>
      <c r="G62" s="95"/>
      <c r="H62" s="95"/>
      <c r="I62" s="95"/>
      <c r="J62" s="95"/>
    </row>
    <row r="63" spans="1:10" x14ac:dyDescent="0.25">
      <c r="A63" s="113" t="s">
        <v>243</v>
      </c>
      <c r="B63" s="113" t="s">
        <v>220</v>
      </c>
      <c r="C63" s="108" t="s">
        <v>242</v>
      </c>
      <c r="D63" s="95"/>
      <c r="E63" s="95"/>
      <c r="F63" s="95">
        <v>1</v>
      </c>
      <c r="G63" s="95"/>
      <c r="H63" s="95"/>
      <c r="I63" s="95"/>
      <c r="J63" s="95"/>
    </row>
    <row r="64" spans="1:10" x14ac:dyDescent="0.25">
      <c r="A64" s="113" t="s">
        <v>198</v>
      </c>
      <c r="B64" s="113" t="s">
        <v>222</v>
      </c>
      <c r="C64" s="108"/>
      <c r="D64" s="95"/>
      <c r="E64" s="95"/>
      <c r="F64" s="95">
        <v>1</v>
      </c>
      <c r="G64" s="95"/>
      <c r="H64" s="95"/>
      <c r="I64" s="95"/>
      <c r="J64" s="95"/>
    </row>
    <row r="65" spans="1:10" x14ac:dyDescent="0.25">
      <c r="A65" s="113" t="s">
        <v>193</v>
      </c>
      <c r="B65" s="113" t="s">
        <v>218</v>
      </c>
      <c r="C65" s="108"/>
      <c r="D65" s="95"/>
      <c r="E65" s="95">
        <v>1</v>
      </c>
      <c r="F65" s="95"/>
      <c r="G65" s="95"/>
      <c r="H65" s="95"/>
      <c r="I65" s="95"/>
      <c r="J65" s="95"/>
    </row>
    <row r="66" spans="1:10" x14ac:dyDescent="0.25">
      <c r="A66" s="113" t="s">
        <v>321</v>
      </c>
      <c r="B66" s="113" t="s">
        <v>232</v>
      </c>
      <c r="C66" s="108" t="s">
        <v>238</v>
      </c>
      <c r="D66" s="95"/>
      <c r="E66" s="95">
        <v>1</v>
      </c>
      <c r="F66" s="95"/>
      <c r="G66" s="95"/>
      <c r="H66" s="95"/>
      <c r="I66" s="95"/>
      <c r="J66" s="95"/>
    </row>
    <row r="67" spans="1:10" x14ac:dyDescent="0.25">
      <c r="A67" s="113" t="s">
        <v>196</v>
      </c>
      <c r="B67" s="113" t="s">
        <v>221</v>
      </c>
      <c r="C67" s="108"/>
      <c r="D67" s="95"/>
      <c r="E67" s="95">
        <v>1</v>
      </c>
      <c r="F67" s="95"/>
      <c r="G67" s="95"/>
      <c r="H67" s="95"/>
      <c r="I67" s="95"/>
      <c r="J67" s="95"/>
    </row>
    <row r="68" spans="1:10" x14ac:dyDescent="0.25">
      <c r="A68" s="113" t="s">
        <v>201</v>
      </c>
      <c r="B68" s="113" t="s">
        <v>225</v>
      </c>
      <c r="C68" s="108"/>
      <c r="D68" s="95">
        <v>1</v>
      </c>
      <c r="E68" s="95"/>
      <c r="F68" s="95"/>
      <c r="G68" s="95"/>
      <c r="H68" s="95"/>
      <c r="I68" s="95"/>
      <c r="J68" s="95">
        <v>1</v>
      </c>
    </row>
    <row r="69" spans="1:10" ht="15.75" x14ac:dyDescent="0.25">
      <c r="A69" s="114" t="s">
        <v>192</v>
      </c>
      <c r="B69" s="114" t="s">
        <v>217</v>
      </c>
      <c r="C69" s="108"/>
      <c r="D69" s="95">
        <v>1</v>
      </c>
      <c r="E69" s="95"/>
      <c r="F69" s="95"/>
      <c r="G69" s="95"/>
      <c r="H69" s="95"/>
      <c r="I69" s="95"/>
      <c r="J69" s="95"/>
    </row>
    <row r="70" spans="1:10" x14ac:dyDescent="0.25">
      <c r="A70" s="113" t="s">
        <v>208</v>
      </c>
      <c r="B70" s="113" t="s">
        <v>235</v>
      </c>
      <c r="C70" s="108"/>
      <c r="D70" s="95"/>
      <c r="E70" s="95">
        <v>1</v>
      </c>
      <c r="F70" s="95"/>
      <c r="G70" s="95"/>
      <c r="H70" s="95"/>
      <c r="I70" s="95"/>
      <c r="J70" s="95">
        <v>1</v>
      </c>
    </row>
    <row r="71" spans="1:10" x14ac:dyDescent="0.25">
      <c r="A71" s="113" t="s">
        <v>197</v>
      </c>
      <c r="B71" s="113" t="s">
        <v>245</v>
      </c>
      <c r="C71" s="108" t="s">
        <v>244</v>
      </c>
      <c r="D71" s="95"/>
      <c r="E71" s="95"/>
      <c r="F71" s="95">
        <v>1</v>
      </c>
      <c r="G71" s="95"/>
      <c r="H71" s="95"/>
      <c r="I71" s="95"/>
      <c r="J71" s="95"/>
    </row>
    <row r="72" spans="1:10" x14ac:dyDescent="0.25">
      <c r="A72" s="113" t="s">
        <v>202</v>
      </c>
      <c r="B72" s="113" t="s">
        <v>226</v>
      </c>
      <c r="C72" s="108"/>
      <c r="D72" s="95"/>
      <c r="E72" s="95">
        <v>1</v>
      </c>
      <c r="F72" s="95"/>
      <c r="G72" s="95"/>
      <c r="H72" s="95"/>
      <c r="I72" s="95"/>
      <c r="J72" s="95">
        <v>1</v>
      </c>
    </row>
    <row r="73" spans="1:10" x14ac:dyDescent="0.25">
      <c r="A73" s="113" t="s">
        <v>190</v>
      </c>
      <c r="B73" s="113" t="s">
        <v>213</v>
      </c>
      <c r="C73" s="108"/>
      <c r="D73" s="95">
        <v>1</v>
      </c>
      <c r="E73" s="95"/>
      <c r="F73" s="95"/>
      <c r="G73" s="95"/>
      <c r="H73" s="95"/>
      <c r="I73" s="95"/>
      <c r="J73" s="95"/>
    </row>
    <row r="74" spans="1:10" x14ac:dyDescent="0.25">
      <c r="A74" s="113"/>
      <c r="B74" s="113"/>
      <c r="C74" s="108"/>
      <c r="D74" s="95"/>
      <c r="E74" s="95"/>
      <c r="F74" s="95"/>
      <c r="G74" s="95"/>
      <c r="H74" s="95"/>
      <c r="I74" s="95"/>
      <c r="J74" s="95"/>
    </row>
    <row r="75" spans="1:10" x14ac:dyDescent="0.25">
      <c r="A75" s="113"/>
      <c r="B75" s="113"/>
      <c r="C75" s="108"/>
      <c r="D75" s="95"/>
      <c r="E75" s="95"/>
      <c r="F75" s="95"/>
      <c r="G75" s="95"/>
      <c r="H75" s="95"/>
      <c r="I75" s="95"/>
      <c r="J75" s="95"/>
    </row>
    <row r="76" spans="1:10" x14ac:dyDescent="0.25">
      <c r="A76" s="113"/>
      <c r="B76" s="113"/>
      <c r="C76" s="108"/>
      <c r="D76" s="95"/>
      <c r="E76" s="95"/>
      <c r="F76" s="95"/>
      <c r="G76" s="95"/>
      <c r="H76" s="95"/>
      <c r="I76" s="95"/>
      <c r="J76" s="95"/>
    </row>
    <row r="77" spans="1:10" x14ac:dyDescent="0.25">
      <c r="A77" s="113"/>
      <c r="B77" s="113"/>
      <c r="C77" s="108"/>
      <c r="D77" s="95"/>
      <c r="E77" s="95"/>
      <c r="F77" s="95"/>
      <c r="G77" s="95"/>
      <c r="H77" s="95"/>
      <c r="I77" s="95"/>
      <c r="J77" s="95"/>
    </row>
    <row r="78" spans="1:10" x14ac:dyDescent="0.25">
      <c r="A78" s="113"/>
      <c r="B78" s="113"/>
      <c r="C78" s="108"/>
      <c r="D78" s="95"/>
      <c r="E78" s="95"/>
      <c r="F78" s="95"/>
      <c r="G78" s="95"/>
      <c r="H78" s="95"/>
      <c r="I78" s="95"/>
      <c r="J78" s="95"/>
    </row>
    <row r="79" spans="1:10" x14ac:dyDescent="0.25">
      <c r="A79" s="113"/>
      <c r="B79" s="113"/>
      <c r="C79" s="108"/>
      <c r="D79" s="95"/>
      <c r="E79" s="95"/>
      <c r="F79" s="95"/>
      <c r="G79" s="95"/>
      <c r="H79" s="95"/>
      <c r="I79" s="95"/>
      <c r="J79" s="95"/>
    </row>
    <row r="80" spans="1:10" x14ac:dyDescent="0.25">
      <c r="A80" s="113"/>
      <c r="B80" s="113"/>
      <c r="C80" s="108"/>
      <c r="D80" s="95"/>
      <c r="E80" s="95"/>
      <c r="F80" s="95"/>
      <c r="G80" s="95"/>
      <c r="H80" s="95"/>
      <c r="I80" s="95"/>
      <c r="J80" s="95"/>
    </row>
    <row r="81" spans="1:10" x14ac:dyDescent="0.25">
      <c r="A81" s="113"/>
      <c r="B81" s="113"/>
      <c r="C81" s="108"/>
      <c r="D81" s="95"/>
      <c r="E81" s="95"/>
      <c r="F81" s="95"/>
      <c r="G81" s="95"/>
      <c r="H81" s="95"/>
      <c r="I81" s="95"/>
      <c r="J81" s="95"/>
    </row>
    <row r="82" spans="1:10" x14ac:dyDescent="0.25">
      <c r="A82" s="113"/>
      <c r="B82" s="113"/>
      <c r="C82" s="108"/>
      <c r="D82" s="95"/>
      <c r="E82" s="95"/>
      <c r="F82" s="95"/>
      <c r="G82" s="95"/>
      <c r="H82" s="95"/>
      <c r="I82" s="95"/>
      <c r="J82" s="95"/>
    </row>
    <row r="83" spans="1:10" x14ac:dyDescent="0.25">
      <c r="A83" s="113"/>
      <c r="B83" s="113"/>
      <c r="C83" s="108"/>
      <c r="D83" s="95"/>
      <c r="E83" s="95"/>
      <c r="F83" s="95"/>
      <c r="G83" s="95"/>
      <c r="H83" s="95"/>
      <c r="I83" s="95"/>
      <c r="J83" s="95"/>
    </row>
    <row r="84" spans="1:10" x14ac:dyDescent="0.25">
      <c r="A84" s="113"/>
      <c r="B84" s="113"/>
      <c r="C84" s="108"/>
      <c r="D84" s="95"/>
      <c r="E84" s="95"/>
      <c r="F84" s="95"/>
      <c r="G84" s="95"/>
      <c r="H84" s="95"/>
      <c r="I84" s="95"/>
      <c r="J84" s="95"/>
    </row>
    <row r="85" spans="1:10" x14ac:dyDescent="0.25">
      <c r="A85" s="113"/>
      <c r="B85" s="113"/>
      <c r="C85" s="108"/>
      <c r="D85" s="95"/>
      <c r="E85" s="95"/>
      <c r="F85" s="95"/>
      <c r="G85" s="95"/>
      <c r="H85" s="95"/>
      <c r="I85" s="95"/>
      <c r="J85" s="95"/>
    </row>
    <row r="86" spans="1:10" x14ac:dyDescent="0.25">
      <c r="A86" s="113"/>
      <c r="B86" s="113"/>
      <c r="C86" s="108"/>
      <c r="D86" s="95"/>
      <c r="E86" s="95"/>
      <c r="F86" s="95"/>
      <c r="G86" s="95"/>
      <c r="H86" s="95"/>
      <c r="I86" s="95"/>
      <c r="J86" s="95"/>
    </row>
    <row r="87" spans="1:10" x14ac:dyDescent="0.25">
      <c r="A87" s="113"/>
      <c r="B87" s="113"/>
      <c r="C87" s="108"/>
      <c r="D87" s="95"/>
      <c r="E87" s="95"/>
      <c r="F87" s="95"/>
      <c r="G87" s="95"/>
      <c r="H87" s="95"/>
      <c r="I87" s="95"/>
      <c r="J87" s="95"/>
    </row>
    <row r="88" spans="1:10" x14ac:dyDescent="0.25">
      <c r="A88" s="113"/>
      <c r="B88" s="113"/>
      <c r="C88" s="108"/>
      <c r="D88" s="95"/>
      <c r="E88" s="95"/>
      <c r="F88" s="95"/>
      <c r="G88" s="95"/>
      <c r="H88" s="95"/>
      <c r="I88" s="95"/>
      <c r="J88" s="95"/>
    </row>
    <row r="89" spans="1:10" x14ac:dyDescent="0.25">
      <c r="A89" s="113"/>
      <c r="B89" s="113"/>
      <c r="C89" s="108"/>
      <c r="D89" s="95"/>
      <c r="E89" s="95"/>
      <c r="F89" s="95"/>
      <c r="G89" s="95"/>
      <c r="H89" s="95"/>
      <c r="I89" s="95"/>
      <c r="J89" s="95"/>
    </row>
    <row r="90" spans="1:10" x14ac:dyDescent="0.25">
      <c r="A90" s="113"/>
      <c r="B90" s="113"/>
      <c r="C90" s="108"/>
      <c r="D90" s="95"/>
      <c r="E90" s="95"/>
      <c r="F90" s="95"/>
      <c r="G90" s="95"/>
      <c r="H90" s="95"/>
      <c r="I90" s="95"/>
      <c r="J90" s="95"/>
    </row>
    <row r="91" spans="1:10" x14ac:dyDescent="0.25">
      <c r="A91" s="113"/>
      <c r="B91" s="113"/>
      <c r="C91" s="108"/>
      <c r="D91" s="95"/>
      <c r="E91" s="95"/>
      <c r="F91" s="95"/>
      <c r="G91" s="95"/>
      <c r="H91" s="95"/>
      <c r="I91" s="95"/>
      <c r="J91" s="95"/>
    </row>
    <row r="92" spans="1:10" x14ac:dyDescent="0.25">
      <c r="C92" s="108"/>
      <c r="D92" s="95"/>
      <c r="E92" s="95"/>
      <c r="F92" s="95"/>
      <c r="G92" s="95"/>
      <c r="H92" s="95"/>
      <c r="I92" s="95"/>
      <c r="J92" s="95"/>
    </row>
    <row r="93" spans="1:10" x14ac:dyDescent="0.25">
      <c r="C93" s="108"/>
      <c r="D93" s="95"/>
      <c r="E93" s="95"/>
      <c r="F93" s="95"/>
      <c r="G93" s="95"/>
      <c r="H93" s="95"/>
      <c r="I93" s="95"/>
      <c r="J93" s="95"/>
    </row>
    <row r="94" spans="1:10" x14ac:dyDescent="0.25">
      <c r="C94" s="108"/>
      <c r="D94" s="95"/>
      <c r="E94" s="95"/>
      <c r="F94" s="95"/>
      <c r="G94" s="95"/>
      <c r="H94" s="95"/>
      <c r="I94" s="95"/>
      <c r="J94" s="95"/>
    </row>
    <row r="95" spans="1:10" x14ac:dyDescent="0.25">
      <c r="C95" s="108"/>
      <c r="D95" s="95"/>
      <c r="E95" s="95"/>
      <c r="F95" s="95"/>
      <c r="G95" s="95"/>
      <c r="H95" s="95"/>
      <c r="I95" s="95"/>
      <c r="J95" s="95"/>
    </row>
    <row r="96" spans="1:10" x14ac:dyDescent="0.25">
      <c r="C96" s="108"/>
      <c r="D96" s="95"/>
      <c r="E96" s="95"/>
      <c r="F96" s="95"/>
      <c r="G96" s="95"/>
      <c r="H96" s="95"/>
      <c r="I96" s="95"/>
      <c r="J96" s="95"/>
    </row>
    <row r="97" spans="3:10" x14ac:dyDescent="0.25">
      <c r="C97" s="108"/>
      <c r="D97" s="95"/>
      <c r="E97" s="95"/>
      <c r="F97" s="95"/>
      <c r="G97" s="95"/>
      <c r="H97" s="95"/>
      <c r="I97" s="95"/>
      <c r="J97" s="95"/>
    </row>
    <row r="98" spans="3:10" x14ac:dyDescent="0.25">
      <c r="C98" s="108"/>
      <c r="D98" s="95"/>
      <c r="E98" s="95"/>
      <c r="F98" s="95"/>
      <c r="G98" s="95"/>
      <c r="H98" s="95"/>
      <c r="I98" s="95"/>
      <c r="J98" s="95"/>
    </row>
    <row r="99" spans="3:10" x14ac:dyDescent="0.25">
      <c r="C99" s="108"/>
      <c r="D99" s="95"/>
      <c r="E99" s="95"/>
      <c r="F99" s="95"/>
      <c r="G99" s="95"/>
      <c r="H99" s="95"/>
      <c r="I99" s="95"/>
      <c r="J99" s="95"/>
    </row>
    <row r="100" spans="3:10" x14ac:dyDescent="0.25">
      <c r="C100" s="108"/>
      <c r="D100" s="95"/>
      <c r="E100" s="95"/>
      <c r="F100" s="95"/>
      <c r="G100" s="95"/>
      <c r="H100" s="95"/>
      <c r="I100" s="95"/>
      <c r="J100" s="95"/>
    </row>
    <row r="101" spans="3:10" x14ac:dyDescent="0.25">
      <c r="C101" s="108"/>
      <c r="D101" s="95"/>
      <c r="E101" s="95"/>
      <c r="F101" s="95"/>
      <c r="G101" s="95"/>
      <c r="H101" s="95"/>
      <c r="I101" s="95"/>
      <c r="J101" s="95"/>
    </row>
    <row r="102" spans="3:10" x14ac:dyDescent="0.25">
      <c r="C102" s="108"/>
      <c r="D102" s="95"/>
      <c r="E102" s="95"/>
      <c r="F102" s="95"/>
      <c r="G102" s="95"/>
      <c r="H102" s="95"/>
      <c r="I102" s="95"/>
      <c r="J102" s="95"/>
    </row>
    <row r="103" spans="3:10" x14ac:dyDescent="0.25">
      <c r="C103" s="108"/>
      <c r="D103" s="95"/>
      <c r="E103" s="95"/>
      <c r="F103" s="95"/>
      <c r="G103" s="95"/>
      <c r="H103" s="95"/>
      <c r="I103" s="95"/>
      <c r="J103" s="95"/>
    </row>
    <row r="104" spans="3:10" x14ac:dyDescent="0.25">
      <c r="C104" s="108"/>
      <c r="D104" s="95"/>
      <c r="E104" s="95"/>
      <c r="F104" s="95"/>
      <c r="G104" s="95"/>
      <c r="H104" s="95"/>
      <c r="I104" s="95"/>
      <c r="J104" s="95"/>
    </row>
    <row r="105" spans="3:10" x14ac:dyDescent="0.25">
      <c r="C105" s="108"/>
      <c r="D105" s="95"/>
      <c r="E105" s="95"/>
      <c r="F105" s="95"/>
      <c r="G105" s="95"/>
      <c r="H105" s="95"/>
      <c r="I105" s="95"/>
      <c r="J105" s="95"/>
    </row>
    <row r="106" spans="3:10" x14ac:dyDescent="0.25">
      <c r="C106" s="108"/>
      <c r="D106" s="95"/>
      <c r="E106" s="95"/>
      <c r="F106" s="95"/>
      <c r="G106" s="95"/>
      <c r="H106" s="95"/>
      <c r="I106" s="95"/>
      <c r="J106" s="95"/>
    </row>
    <row r="107" spans="3:10" x14ac:dyDescent="0.25">
      <c r="C107" s="108"/>
      <c r="D107" s="95"/>
      <c r="E107" s="95"/>
      <c r="F107" s="95"/>
      <c r="G107" s="95"/>
      <c r="H107" s="95"/>
      <c r="I107" s="95"/>
      <c r="J107" s="95"/>
    </row>
    <row r="108" spans="3:10" x14ac:dyDescent="0.25">
      <c r="C108" s="108"/>
      <c r="D108" s="95"/>
      <c r="E108" s="95"/>
      <c r="F108" s="95"/>
      <c r="G108" s="95"/>
      <c r="H108" s="95"/>
      <c r="I108" s="95"/>
      <c r="J108" s="95"/>
    </row>
    <row r="109" spans="3:10" x14ac:dyDescent="0.25">
      <c r="C109" s="108"/>
      <c r="D109" s="95"/>
      <c r="E109" s="95"/>
      <c r="F109" s="95"/>
      <c r="G109" s="95"/>
      <c r="H109" s="95"/>
      <c r="I109" s="95"/>
      <c r="J109" s="95"/>
    </row>
    <row r="110" spans="3:10" x14ac:dyDescent="0.25">
      <c r="C110" s="108"/>
      <c r="D110" s="95"/>
      <c r="E110" s="95"/>
      <c r="F110" s="95"/>
      <c r="G110" s="95"/>
      <c r="H110" s="95"/>
      <c r="I110" s="95"/>
      <c r="J110" s="95"/>
    </row>
    <row r="111" spans="3:10" x14ac:dyDescent="0.25">
      <c r="C111" s="108"/>
      <c r="D111" s="95"/>
      <c r="E111" s="95"/>
      <c r="F111" s="95"/>
      <c r="G111" s="95"/>
      <c r="H111" s="95"/>
      <c r="I111" s="95"/>
      <c r="J111" s="95"/>
    </row>
    <row r="112" spans="3:10" x14ac:dyDescent="0.25">
      <c r="C112" s="108"/>
      <c r="D112" s="95"/>
      <c r="E112" s="95"/>
      <c r="F112" s="95"/>
      <c r="G112" s="95"/>
      <c r="H112" s="95"/>
      <c r="I112" s="95"/>
      <c r="J112" s="95"/>
    </row>
    <row r="113" spans="3:10" x14ac:dyDescent="0.25">
      <c r="C113" s="108"/>
      <c r="D113" s="95"/>
      <c r="E113" s="95"/>
      <c r="F113" s="95"/>
      <c r="G113" s="95"/>
      <c r="H113" s="95"/>
      <c r="I113" s="95"/>
      <c r="J113" s="95"/>
    </row>
    <row r="114" spans="3:10" x14ac:dyDescent="0.25">
      <c r="C114" s="108"/>
      <c r="D114" s="95"/>
      <c r="E114" s="95"/>
      <c r="F114" s="95"/>
      <c r="G114" s="95"/>
      <c r="H114" s="95"/>
      <c r="I114" s="95"/>
      <c r="J114" s="95"/>
    </row>
    <row r="115" spans="3:10" x14ac:dyDescent="0.25">
      <c r="C115" s="108"/>
      <c r="D115" s="95"/>
      <c r="E115" s="95"/>
      <c r="F115" s="95"/>
      <c r="G115" s="95"/>
      <c r="H115" s="95"/>
      <c r="I115" s="95"/>
      <c r="J115" s="95"/>
    </row>
    <row r="116" spans="3:10" x14ac:dyDescent="0.25">
      <c r="C116" s="108"/>
      <c r="D116" s="95"/>
      <c r="E116" s="95"/>
      <c r="F116" s="95"/>
      <c r="G116" s="95"/>
      <c r="H116" s="95"/>
      <c r="I116" s="95"/>
      <c r="J116" s="95"/>
    </row>
    <row r="117" spans="3:10" x14ac:dyDescent="0.25">
      <c r="C117" s="108"/>
      <c r="D117" s="95"/>
      <c r="E117" s="95"/>
      <c r="F117" s="95"/>
      <c r="G117" s="95"/>
      <c r="H117" s="95"/>
      <c r="I117" s="95"/>
      <c r="J117" s="95"/>
    </row>
    <row r="118" spans="3:10" x14ac:dyDescent="0.25">
      <c r="C118" s="108"/>
      <c r="D118" s="95"/>
      <c r="E118" s="95"/>
      <c r="F118" s="95"/>
      <c r="G118" s="95"/>
      <c r="H118" s="95"/>
      <c r="I118" s="95"/>
      <c r="J118" s="95"/>
    </row>
    <row r="119" spans="3:10" x14ac:dyDescent="0.25">
      <c r="C119" s="108"/>
      <c r="D119" s="95"/>
      <c r="E119" s="95"/>
      <c r="F119" s="95"/>
      <c r="G119" s="95"/>
      <c r="H119" s="95"/>
      <c r="I119" s="95"/>
      <c r="J119" s="95"/>
    </row>
    <row r="120" spans="3:10" x14ac:dyDescent="0.25">
      <c r="C120" s="108"/>
      <c r="D120" s="95"/>
      <c r="E120" s="95"/>
      <c r="F120" s="95"/>
      <c r="G120" s="95"/>
      <c r="H120" s="95"/>
      <c r="I120" s="95"/>
      <c r="J120" s="95"/>
    </row>
    <row r="121" spans="3:10" x14ac:dyDescent="0.25">
      <c r="C121" s="108"/>
      <c r="D121" s="95"/>
      <c r="E121" s="95"/>
      <c r="F121" s="95"/>
      <c r="G121" s="95"/>
      <c r="H121" s="95"/>
      <c r="I121" s="95"/>
      <c r="J121" s="95"/>
    </row>
    <row r="122" spans="3:10" x14ac:dyDescent="0.25">
      <c r="C122" s="108"/>
      <c r="D122" s="95"/>
      <c r="E122" s="95"/>
      <c r="F122" s="95"/>
      <c r="G122" s="95"/>
      <c r="H122" s="95"/>
      <c r="I122" s="95"/>
      <c r="J122" s="95"/>
    </row>
    <row r="123" spans="3:10" x14ac:dyDescent="0.25">
      <c r="C123" s="108"/>
      <c r="D123" s="95"/>
      <c r="E123" s="95"/>
      <c r="F123" s="95"/>
      <c r="G123" s="95"/>
      <c r="H123" s="95"/>
      <c r="I123" s="95"/>
      <c r="J123" s="95"/>
    </row>
    <row r="124" spans="3:10" x14ac:dyDescent="0.25">
      <c r="C124" s="108"/>
      <c r="D124" s="95"/>
      <c r="E124" s="95"/>
      <c r="F124" s="95"/>
      <c r="G124" s="95"/>
      <c r="H124" s="95"/>
      <c r="I124" s="95"/>
      <c r="J124" s="95"/>
    </row>
    <row r="125" spans="3:10" x14ac:dyDescent="0.25">
      <c r="C125" s="108"/>
      <c r="D125" s="95"/>
      <c r="E125" s="95"/>
      <c r="F125" s="95"/>
      <c r="G125" s="95"/>
      <c r="H125" s="95"/>
      <c r="I125" s="95"/>
      <c r="J125" s="95"/>
    </row>
    <row r="126" spans="3:10" x14ac:dyDescent="0.25">
      <c r="C126" s="108"/>
      <c r="D126" s="95"/>
      <c r="E126" s="95"/>
      <c r="F126" s="95"/>
      <c r="G126" s="95"/>
      <c r="H126" s="95"/>
      <c r="I126" s="95"/>
      <c r="J126" s="95"/>
    </row>
    <row r="127" spans="3:10" x14ac:dyDescent="0.25">
      <c r="C127" s="108"/>
      <c r="D127" s="95"/>
      <c r="E127" s="95"/>
      <c r="F127" s="95"/>
      <c r="G127" s="95"/>
      <c r="H127" s="95"/>
      <c r="I127" s="95"/>
      <c r="J127" s="95"/>
    </row>
    <row r="128" spans="3:10" x14ac:dyDescent="0.25">
      <c r="C128" s="108"/>
      <c r="D128" s="95"/>
      <c r="E128" s="95"/>
      <c r="F128" s="95"/>
      <c r="G128" s="95"/>
      <c r="H128" s="95"/>
      <c r="I128" s="95"/>
      <c r="J128" s="95"/>
    </row>
    <row r="129" spans="3:10" x14ac:dyDescent="0.25">
      <c r="C129" s="108"/>
      <c r="D129" s="95"/>
      <c r="E129" s="95"/>
      <c r="F129" s="95"/>
      <c r="G129" s="95"/>
      <c r="H129" s="95"/>
      <c r="I129" s="95"/>
      <c r="J129" s="95"/>
    </row>
    <row r="130" spans="3:10" x14ac:dyDescent="0.25">
      <c r="C130" s="108"/>
      <c r="D130" s="95"/>
      <c r="E130" s="95"/>
      <c r="F130" s="95"/>
      <c r="G130" s="95"/>
      <c r="H130" s="95"/>
      <c r="I130" s="95"/>
      <c r="J130" s="95"/>
    </row>
    <row r="131" spans="3:10" x14ac:dyDescent="0.25">
      <c r="C131" s="108"/>
      <c r="D131" s="95"/>
      <c r="E131" s="95"/>
      <c r="F131" s="95"/>
      <c r="G131" s="95"/>
      <c r="H131" s="95"/>
      <c r="I131" s="95"/>
      <c r="J131" s="95"/>
    </row>
    <row r="132" spans="3:10" x14ac:dyDescent="0.25">
      <c r="C132" s="108"/>
      <c r="D132" s="95"/>
      <c r="E132" s="95"/>
      <c r="F132" s="95"/>
      <c r="G132" s="95"/>
      <c r="H132" s="95"/>
      <c r="I132" s="95"/>
      <c r="J132" s="95"/>
    </row>
    <row r="133" spans="3:10" x14ac:dyDescent="0.25">
      <c r="C133" s="108"/>
      <c r="D133" s="95"/>
      <c r="E133" s="95"/>
      <c r="F133" s="95"/>
      <c r="G133" s="95"/>
      <c r="H133" s="95"/>
      <c r="I133" s="95"/>
      <c r="J133" s="95"/>
    </row>
    <row r="134" spans="3:10" x14ac:dyDescent="0.25">
      <c r="C134" s="108"/>
      <c r="D134" s="95"/>
      <c r="E134" s="95"/>
      <c r="F134" s="95"/>
      <c r="G134" s="95"/>
      <c r="H134" s="95"/>
      <c r="I134" s="95"/>
      <c r="J134" s="95"/>
    </row>
    <row r="135" spans="3:10" x14ac:dyDescent="0.25">
      <c r="C135" s="108"/>
      <c r="D135" s="95"/>
      <c r="E135" s="95"/>
      <c r="F135" s="95"/>
      <c r="G135" s="95"/>
      <c r="H135" s="95"/>
      <c r="I135" s="95"/>
      <c r="J135" s="95"/>
    </row>
    <row r="136" spans="3:10" x14ac:dyDescent="0.25">
      <c r="C136" s="108"/>
      <c r="D136" s="95"/>
      <c r="E136" s="95"/>
      <c r="F136" s="95"/>
      <c r="G136" s="95"/>
      <c r="H136" s="95"/>
      <c r="I136" s="95"/>
      <c r="J136" s="95"/>
    </row>
    <row r="137" spans="3:10" x14ac:dyDescent="0.25">
      <c r="C137" s="108"/>
      <c r="D137" s="95"/>
      <c r="E137" s="95"/>
      <c r="F137" s="95"/>
      <c r="G137" s="95"/>
      <c r="H137" s="95"/>
      <c r="I137" s="95"/>
      <c r="J137" s="95"/>
    </row>
    <row r="138" spans="3:10" x14ac:dyDescent="0.25">
      <c r="C138" s="108"/>
      <c r="D138" s="95"/>
      <c r="E138" s="95"/>
      <c r="F138" s="95"/>
      <c r="G138" s="95"/>
      <c r="H138" s="95"/>
      <c r="I138" s="95"/>
      <c r="J138" s="95"/>
    </row>
    <row r="139" spans="3:10" x14ac:dyDescent="0.25">
      <c r="C139" s="108"/>
      <c r="D139" s="95"/>
      <c r="E139" s="95"/>
      <c r="F139" s="95"/>
      <c r="G139" s="95"/>
      <c r="H139" s="95"/>
      <c r="I139" s="95"/>
      <c r="J139" s="95"/>
    </row>
    <row r="140" spans="3:10" x14ac:dyDescent="0.25">
      <c r="C140" s="108"/>
      <c r="D140" s="95"/>
      <c r="E140" s="95"/>
      <c r="F140" s="95"/>
      <c r="G140" s="95"/>
      <c r="H140" s="95"/>
      <c r="I140" s="95"/>
      <c r="J140" s="95"/>
    </row>
    <row r="141" spans="3:10" x14ac:dyDescent="0.25">
      <c r="C141" s="108"/>
      <c r="D141" s="95"/>
      <c r="E141" s="95"/>
      <c r="F141" s="95"/>
      <c r="G141" s="95"/>
      <c r="H141" s="95"/>
      <c r="I141" s="95"/>
      <c r="J141" s="95"/>
    </row>
    <row r="142" spans="3:10" x14ac:dyDescent="0.25">
      <c r="C142" s="108"/>
      <c r="D142" s="95"/>
      <c r="E142" s="95"/>
      <c r="F142" s="95"/>
      <c r="G142" s="95"/>
      <c r="H142" s="95"/>
      <c r="I142" s="95"/>
      <c r="J142" s="95"/>
    </row>
    <row r="143" spans="3:10" x14ac:dyDescent="0.25">
      <c r="C143" s="108"/>
      <c r="D143" s="95"/>
      <c r="E143" s="95"/>
      <c r="F143" s="95"/>
      <c r="G143" s="95"/>
      <c r="H143" s="95"/>
      <c r="I143" s="95"/>
      <c r="J143" s="95"/>
    </row>
    <row r="144" spans="3:10" x14ac:dyDescent="0.25">
      <c r="C144" s="108"/>
      <c r="D144" s="95"/>
      <c r="E144" s="95"/>
      <c r="F144" s="95"/>
      <c r="G144" s="95"/>
      <c r="H144" s="95"/>
      <c r="I144" s="95"/>
      <c r="J144" s="95"/>
    </row>
    <row r="145" spans="3:10" x14ac:dyDescent="0.25">
      <c r="C145" s="108"/>
      <c r="D145" s="95"/>
      <c r="E145" s="95"/>
      <c r="F145" s="95"/>
      <c r="G145" s="95"/>
      <c r="H145" s="95"/>
      <c r="I145" s="95"/>
      <c r="J145" s="95"/>
    </row>
    <row r="146" spans="3:10" x14ac:dyDescent="0.25">
      <c r="C146" s="108"/>
      <c r="D146" s="95"/>
      <c r="E146" s="95"/>
      <c r="F146" s="95"/>
      <c r="G146" s="95"/>
      <c r="H146" s="95"/>
      <c r="I146" s="95"/>
      <c r="J146" s="95"/>
    </row>
    <row r="147" spans="3:10" x14ac:dyDescent="0.25">
      <c r="C147" s="108"/>
      <c r="D147" s="95"/>
      <c r="E147" s="95"/>
      <c r="F147" s="95"/>
      <c r="G147" s="95"/>
      <c r="H147" s="95"/>
      <c r="I147" s="95"/>
      <c r="J147" s="95"/>
    </row>
    <row r="148" spans="3:10" x14ac:dyDescent="0.25">
      <c r="C148" s="108"/>
      <c r="D148" s="95"/>
      <c r="E148" s="95"/>
      <c r="F148" s="95"/>
      <c r="G148" s="95"/>
      <c r="H148" s="95"/>
      <c r="I148" s="95"/>
      <c r="J148" s="95"/>
    </row>
    <row r="149" spans="3:10" x14ac:dyDescent="0.25">
      <c r="C149" s="108"/>
      <c r="D149" s="95"/>
      <c r="E149" s="95"/>
      <c r="F149" s="95"/>
      <c r="G149" s="95"/>
      <c r="H149" s="95"/>
      <c r="I149" s="95"/>
      <c r="J149" s="95"/>
    </row>
    <row r="150" spans="3:10" x14ac:dyDescent="0.25">
      <c r="C150" s="108"/>
      <c r="D150" s="95"/>
      <c r="E150" s="95"/>
      <c r="F150" s="95"/>
      <c r="G150" s="95"/>
      <c r="H150" s="95"/>
      <c r="I150" s="95"/>
      <c r="J150" s="95"/>
    </row>
    <row r="151" spans="3:10" x14ac:dyDescent="0.25">
      <c r="C151" s="108"/>
      <c r="D151" s="95"/>
      <c r="E151" s="95"/>
      <c r="F151" s="95"/>
      <c r="G151" s="95"/>
      <c r="H151" s="95"/>
      <c r="I151" s="95"/>
      <c r="J151" s="95"/>
    </row>
    <row r="152" spans="3:10" x14ac:dyDescent="0.25">
      <c r="C152" s="108"/>
      <c r="D152" s="95"/>
      <c r="E152" s="95"/>
      <c r="F152" s="95"/>
      <c r="G152" s="95"/>
      <c r="H152" s="95"/>
      <c r="I152" s="95"/>
      <c r="J152" s="95"/>
    </row>
    <row r="153" spans="3:10" x14ac:dyDescent="0.25">
      <c r="C153" s="108"/>
      <c r="D153" s="95"/>
      <c r="E153" s="95"/>
      <c r="F153" s="95"/>
      <c r="G153" s="95"/>
      <c r="H153" s="95"/>
      <c r="I153" s="95"/>
      <c r="J153" s="95"/>
    </row>
    <row r="154" spans="3:10" x14ac:dyDescent="0.25">
      <c r="C154" s="108"/>
      <c r="D154" s="95"/>
      <c r="E154" s="95"/>
      <c r="F154" s="95"/>
      <c r="G154" s="95"/>
      <c r="H154" s="95"/>
      <c r="I154" s="95"/>
      <c r="J154" s="95"/>
    </row>
    <row r="155" spans="3:10" x14ac:dyDescent="0.25">
      <c r="C155" s="108"/>
      <c r="D155" s="95"/>
      <c r="E155" s="95"/>
      <c r="F155" s="95"/>
      <c r="G155" s="95"/>
      <c r="H155" s="95"/>
      <c r="I155" s="95"/>
      <c r="J155" s="95"/>
    </row>
    <row r="156" spans="3:10" x14ac:dyDescent="0.25">
      <c r="C156" s="108"/>
      <c r="D156" s="95"/>
      <c r="E156" s="95"/>
      <c r="F156" s="95"/>
      <c r="G156" s="95"/>
      <c r="H156" s="95"/>
      <c r="I156" s="95"/>
      <c r="J156" s="95"/>
    </row>
    <row r="157" spans="3:10" x14ac:dyDescent="0.25">
      <c r="C157" s="108"/>
      <c r="D157" s="95"/>
      <c r="E157" s="95"/>
      <c r="F157" s="95"/>
      <c r="G157" s="95"/>
      <c r="H157" s="95"/>
      <c r="I157" s="95"/>
      <c r="J157" s="95"/>
    </row>
    <row r="158" spans="3:10" x14ac:dyDescent="0.25">
      <c r="C158" s="108"/>
      <c r="D158" s="95"/>
      <c r="E158" s="95"/>
      <c r="F158" s="95"/>
      <c r="G158" s="95"/>
      <c r="H158" s="95"/>
      <c r="I158" s="95"/>
      <c r="J158" s="95"/>
    </row>
    <row r="159" spans="3:10" x14ac:dyDescent="0.25">
      <c r="C159" s="108"/>
      <c r="D159" s="95"/>
      <c r="E159" s="95"/>
      <c r="F159" s="95"/>
      <c r="G159" s="95"/>
      <c r="H159" s="95"/>
      <c r="I159" s="95"/>
      <c r="J159" s="95"/>
    </row>
    <row r="160" spans="3:10" x14ac:dyDescent="0.25">
      <c r="C160" s="108"/>
      <c r="D160" s="95"/>
      <c r="E160" s="95"/>
      <c r="F160" s="95"/>
      <c r="G160" s="95"/>
      <c r="H160" s="95"/>
      <c r="I160" s="95"/>
      <c r="J160" s="95"/>
    </row>
    <row r="161" spans="3:10" x14ac:dyDescent="0.25">
      <c r="C161" s="108"/>
      <c r="D161" s="95"/>
      <c r="E161" s="95"/>
      <c r="F161" s="95"/>
      <c r="G161" s="95"/>
      <c r="H161" s="95"/>
      <c r="I161" s="95"/>
      <c r="J161" s="95"/>
    </row>
    <row r="162" spans="3:10" x14ac:dyDescent="0.25">
      <c r="C162" s="108"/>
      <c r="D162" s="95"/>
      <c r="E162" s="95"/>
      <c r="F162" s="95"/>
      <c r="G162" s="95"/>
      <c r="H162" s="95"/>
      <c r="I162" s="95"/>
      <c r="J162" s="95"/>
    </row>
    <row r="163" spans="3:10" x14ac:dyDescent="0.25">
      <c r="C163" s="108"/>
      <c r="D163" s="95"/>
      <c r="E163" s="95"/>
      <c r="F163" s="95"/>
      <c r="G163" s="95"/>
      <c r="H163" s="95"/>
      <c r="I163" s="95"/>
      <c r="J163" s="95"/>
    </row>
    <row r="164" spans="3:10" x14ac:dyDescent="0.25">
      <c r="C164" s="108"/>
      <c r="D164" s="95"/>
      <c r="E164" s="95"/>
      <c r="F164" s="95"/>
      <c r="G164" s="95"/>
      <c r="H164" s="95"/>
      <c r="I164" s="95"/>
      <c r="J164" s="95"/>
    </row>
    <row r="165" spans="3:10" x14ac:dyDescent="0.25">
      <c r="C165" s="108"/>
      <c r="D165" s="95"/>
      <c r="E165" s="95"/>
      <c r="F165" s="95"/>
      <c r="G165" s="95"/>
      <c r="H165" s="95"/>
      <c r="I165" s="95"/>
      <c r="J165" s="95"/>
    </row>
    <row r="166" spans="3:10" x14ac:dyDescent="0.25">
      <c r="C166" s="108"/>
      <c r="D166" s="95"/>
      <c r="E166" s="95"/>
      <c r="F166" s="95"/>
      <c r="G166" s="95"/>
      <c r="H166" s="95"/>
      <c r="I166" s="95"/>
      <c r="J166" s="95"/>
    </row>
    <row r="167" spans="3:10" x14ac:dyDescent="0.25">
      <c r="C167" s="108"/>
      <c r="D167" s="95"/>
      <c r="E167" s="95"/>
      <c r="F167" s="95"/>
      <c r="G167" s="95"/>
      <c r="H167" s="95"/>
      <c r="I167" s="95"/>
      <c r="J167" s="95"/>
    </row>
    <row r="168" spans="3:10" x14ac:dyDescent="0.25">
      <c r="C168" s="108"/>
      <c r="D168" s="95"/>
      <c r="E168" s="95"/>
      <c r="F168" s="95"/>
      <c r="G168" s="95"/>
      <c r="H168" s="95"/>
      <c r="I168" s="95"/>
      <c r="J168" s="95"/>
    </row>
    <row r="169" spans="3:10" x14ac:dyDescent="0.25">
      <c r="C169" s="108"/>
      <c r="D169" s="95"/>
      <c r="E169" s="95"/>
      <c r="F169" s="95"/>
      <c r="G169" s="95"/>
      <c r="H169" s="95"/>
      <c r="I169" s="95"/>
      <c r="J169" s="95"/>
    </row>
    <row r="170" spans="3:10" x14ac:dyDescent="0.25">
      <c r="C170" s="108"/>
      <c r="D170" s="95"/>
      <c r="E170" s="95"/>
      <c r="F170" s="95"/>
      <c r="G170" s="95"/>
      <c r="H170" s="95"/>
      <c r="I170" s="95"/>
      <c r="J170" s="95"/>
    </row>
    <row r="171" spans="3:10" x14ac:dyDescent="0.25">
      <c r="C171" s="108"/>
      <c r="D171" s="95"/>
      <c r="E171" s="95"/>
      <c r="F171" s="95"/>
      <c r="G171" s="95"/>
      <c r="H171" s="95"/>
      <c r="I171" s="95"/>
      <c r="J171" s="95"/>
    </row>
    <row r="172" spans="3:10" x14ac:dyDescent="0.25">
      <c r="C172" s="108"/>
      <c r="D172" s="95"/>
      <c r="E172" s="95"/>
      <c r="F172" s="95"/>
      <c r="G172" s="95"/>
      <c r="H172" s="95"/>
      <c r="I172" s="95"/>
      <c r="J172" s="95"/>
    </row>
    <row r="173" spans="3:10" x14ac:dyDescent="0.25">
      <c r="C173" s="108"/>
      <c r="D173" s="95"/>
      <c r="E173" s="95"/>
      <c r="F173" s="95"/>
      <c r="G173" s="95"/>
      <c r="H173" s="95"/>
      <c r="I173" s="95"/>
      <c r="J173" s="95"/>
    </row>
    <row r="174" spans="3:10" x14ac:dyDescent="0.25">
      <c r="C174" s="108"/>
      <c r="D174" s="95"/>
      <c r="E174" s="95"/>
      <c r="F174" s="95"/>
      <c r="G174" s="95"/>
      <c r="H174" s="95"/>
      <c r="I174" s="95"/>
      <c r="J174" s="95"/>
    </row>
    <row r="175" spans="3:10" x14ac:dyDescent="0.25">
      <c r="C175" s="108"/>
      <c r="D175" s="95"/>
      <c r="E175" s="95"/>
      <c r="F175" s="95"/>
      <c r="G175" s="95"/>
      <c r="H175" s="95"/>
      <c r="I175" s="95"/>
      <c r="J175" s="95"/>
    </row>
    <row r="176" spans="3:10" x14ac:dyDescent="0.25">
      <c r="C176" s="108"/>
      <c r="D176" s="95"/>
      <c r="E176" s="95"/>
      <c r="F176" s="95"/>
      <c r="G176" s="95"/>
      <c r="H176" s="95"/>
      <c r="I176" s="95"/>
      <c r="J176" s="95"/>
    </row>
    <row r="177" spans="3:10" x14ac:dyDescent="0.25">
      <c r="C177" s="108"/>
      <c r="D177" s="95"/>
      <c r="E177" s="95"/>
      <c r="F177" s="95"/>
      <c r="G177" s="95"/>
      <c r="H177" s="95"/>
      <c r="I177" s="95"/>
      <c r="J177" s="95"/>
    </row>
    <row r="178" spans="3:10" x14ac:dyDescent="0.25">
      <c r="C178" s="108"/>
      <c r="D178" s="95"/>
      <c r="E178" s="95"/>
      <c r="F178" s="95"/>
      <c r="G178" s="95"/>
      <c r="H178" s="95"/>
      <c r="I178" s="95"/>
      <c r="J178" s="95"/>
    </row>
    <row r="179" spans="3:10" x14ac:dyDescent="0.25">
      <c r="C179" s="108"/>
      <c r="D179" s="95"/>
      <c r="E179" s="95"/>
      <c r="F179" s="95"/>
      <c r="G179" s="95"/>
      <c r="H179" s="95"/>
      <c r="I179" s="95"/>
      <c r="J179" s="95"/>
    </row>
    <row r="180" spans="3:10" x14ac:dyDescent="0.25">
      <c r="C180" s="108"/>
      <c r="D180" s="95"/>
      <c r="E180" s="95"/>
      <c r="F180" s="95"/>
      <c r="G180" s="95"/>
      <c r="H180" s="95"/>
      <c r="I180" s="95"/>
      <c r="J180" s="95"/>
    </row>
    <row r="181" spans="3:10" x14ac:dyDescent="0.25">
      <c r="C181" s="108"/>
      <c r="D181" s="95"/>
      <c r="E181" s="95"/>
      <c r="F181" s="95"/>
      <c r="G181" s="95"/>
      <c r="H181" s="95"/>
      <c r="I181" s="95"/>
      <c r="J181" s="95"/>
    </row>
    <row r="182" spans="3:10" x14ac:dyDescent="0.25">
      <c r="C182" s="108"/>
      <c r="D182" s="95"/>
      <c r="E182" s="95"/>
      <c r="F182" s="95"/>
      <c r="G182" s="95"/>
      <c r="H182" s="95"/>
      <c r="I182" s="95"/>
      <c r="J182" s="95"/>
    </row>
    <row r="183" spans="3:10" x14ac:dyDescent="0.25">
      <c r="C183" s="108"/>
      <c r="D183" s="95"/>
      <c r="E183" s="95"/>
      <c r="F183" s="95"/>
      <c r="G183" s="95"/>
      <c r="H183" s="95"/>
      <c r="I183" s="95"/>
      <c r="J183" s="95"/>
    </row>
    <row r="184" spans="3:10" x14ac:dyDescent="0.25">
      <c r="C184" s="108"/>
      <c r="D184" s="95"/>
      <c r="E184" s="95"/>
      <c r="F184" s="95"/>
      <c r="G184" s="95"/>
      <c r="H184" s="95"/>
      <c r="I184" s="95"/>
      <c r="J184" s="95"/>
    </row>
    <row r="185" spans="3:10" x14ac:dyDescent="0.25">
      <c r="C185" s="108"/>
      <c r="D185" s="95"/>
      <c r="E185" s="95"/>
      <c r="F185" s="95"/>
      <c r="G185" s="95"/>
      <c r="H185" s="95"/>
      <c r="I185" s="95"/>
      <c r="J185" s="95"/>
    </row>
    <row r="186" spans="3:10" x14ac:dyDescent="0.25">
      <c r="C186" s="108"/>
      <c r="D186" s="95"/>
      <c r="E186" s="95"/>
      <c r="F186" s="95"/>
      <c r="G186" s="95"/>
      <c r="H186" s="95"/>
      <c r="I186" s="95"/>
      <c r="J186" s="95"/>
    </row>
    <row r="187" spans="3:10" x14ac:dyDescent="0.25">
      <c r="C187" s="108"/>
      <c r="D187" s="95"/>
      <c r="E187" s="95"/>
      <c r="F187" s="95"/>
      <c r="G187" s="95"/>
      <c r="H187" s="95"/>
      <c r="I187" s="95"/>
      <c r="J187" s="95"/>
    </row>
    <row r="188" spans="3:10" x14ac:dyDescent="0.25">
      <c r="C188" s="108"/>
      <c r="D188" s="95"/>
      <c r="E188" s="95"/>
      <c r="F188" s="95"/>
      <c r="G188" s="95"/>
      <c r="H188" s="95"/>
      <c r="I188" s="95"/>
      <c r="J188" s="95"/>
    </row>
    <row r="189" spans="3:10" x14ac:dyDescent="0.25">
      <c r="C189" s="108"/>
      <c r="D189" s="95"/>
      <c r="E189" s="95"/>
      <c r="F189" s="95"/>
      <c r="G189" s="95"/>
      <c r="H189" s="95"/>
      <c r="I189" s="95"/>
      <c r="J189" s="95"/>
    </row>
    <row r="190" spans="3:10" x14ac:dyDescent="0.25">
      <c r="C190" s="108"/>
      <c r="D190" s="95"/>
      <c r="E190" s="95"/>
      <c r="F190" s="95"/>
      <c r="G190" s="95"/>
      <c r="H190" s="95"/>
      <c r="I190" s="95"/>
      <c r="J190" s="95"/>
    </row>
    <row r="191" spans="3:10" x14ac:dyDescent="0.25">
      <c r="C191" s="108"/>
      <c r="D191" s="95"/>
      <c r="E191" s="95"/>
      <c r="F191" s="95"/>
      <c r="G191" s="95"/>
      <c r="H191" s="95"/>
      <c r="I191" s="95"/>
      <c r="J191" s="95"/>
    </row>
    <row r="192" spans="3:10" x14ac:dyDescent="0.25">
      <c r="C192" s="108"/>
      <c r="D192" s="95"/>
      <c r="E192" s="95"/>
      <c r="F192" s="95"/>
      <c r="G192" s="95"/>
      <c r="H192" s="95"/>
      <c r="I192" s="95"/>
      <c r="J192" s="95"/>
    </row>
    <row r="193" spans="3:10" x14ac:dyDescent="0.25">
      <c r="C193" s="108"/>
      <c r="D193" s="95"/>
      <c r="E193" s="95"/>
      <c r="F193" s="95"/>
      <c r="G193" s="95"/>
      <c r="H193" s="95"/>
      <c r="I193" s="95"/>
      <c r="J193" s="95"/>
    </row>
    <row r="194" spans="3:10" x14ac:dyDescent="0.25">
      <c r="C194" s="108"/>
      <c r="D194" s="95"/>
      <c r="E194" s="95"/>
      <c r="F194" s="95"/>
      <c r="G194" s="95"/>
      <c r="H194" s="95"/>
      <c r="I194" s="95"/>
      <c r="J194" s="95"/>
    </row>
    <row r="195" spans="3:10" x14ac:dyDescent="0.25">
      <c r="C195" s="108"/>
      <c r="D195" s="95"/>
      <c r="E195" s="95"/>
      <c r="F195" s="95"/>
      <c r="G195" s="95"/>
      <c r="H195" s="95"/>
      <c r="I195" s="95"/>
      <c r="J195" s="95"/>
    </row>
    <row r="196" spans="3:10" x14ac:dyDescent="0.25">
      <c r="C196" s="108"/>
      <c r="D196" s="95"/>
      <c r="E196" s="95"/>
      <c r="F196" s="95"/>
      <c r="G196" s="95"/>
      <c r="H196" s="95"/>
      <c r="I196" s="95"/>
      <c r="J196" s="95"/>
    </row>
    <row r="197" spans="3:10" x14ac:dyDescent="0.25">
      <c r="C197" s="108"/>
      <c r="D197" s="95"/>
      <c r="E197" s="95"/>
      <c r="F197" s="95"/>
      <c r="G197" s="95"/>
      <c r="H197" s="95"/>
      <c r="I197" s="95"/>
      <c r="J197" s="95"/>
    </row>
    <row r="198" spans="3:10" x14ac:dyDescent="0.25">
      <c r="C198" s="108"/>
      <c r="D198" s="95"/>
      <c r="E198" s="95"/>
      <c r="F198" s="95"/>
      <c r="G198" s="95"/>
      <c r="H198" s="95"/>
      <c r="I198" s="95"/>
      <c r="J198" s="95"/>
    </row>
    <row r="199" spans="3:10" x14ac:dyDescent="0.25">
      <c r="C199" s="108"/>
      <c r="D199" s="95"/>
      <c r="E199" s="95"/>
      <c r="F199" s="95"/>
      <c r="G199" s="95"/>
      <c r="H199" s="95"/>
      <c r="I199" s="95"/>
      <c r="J199" s="95"/>
    </row>
    <row r="200" spans="3:10" x14ac:dyDescent="0.25">
      <c r="C200" s="108"/>
      <c r="D200" s="95"/>
      <c r="E200" s="95"/>
      <c r="F200" s="95"/>
      <c r="G200" s="95"/>
      <c r="H200" s="95"/>
      <c r="I200" s="95"/>
      <c r="J200" s="95"/>
    </row>
    <row r="201" spans="3:10" x14ac:dyDescent="0.25">
      <c r="C201" s="108"/>
      <c r="D201" s="95"/>
      <c r="E201" s="95"/>
      <c r="F201" s="95"/>
      <c r="G201" s="95"/>
      <c r="H201" s="95"/>
      <c r="I201" s="95"/>
      <c r="J201" s="95"/>
    </row>
    <row r="202" spans="3:10" x14ac:dyDescent="0.25">
      <c r="C202" s="108"/>
      <c r="D202" s="95"/>
      <c r="E202" s="95"/>
      <c r="F202" s="95"/>
      <c r="G202" s="95"/>
      <c r="H202" s="95"/>
      <c r="I202" s="95"/>
      <c r="J202" s="95"/>
    </row>
    <row r="203" spans="3:10" x14ac:dyDescent="0.25">
      <c r="C203" s="108"/>
      <c r="D203" s="95"/>
      <c r="E203" s="95"/>
      <c r="F203" s="95"/>
      <c r="G203" s="95"/>
      <c r="H203" s="95"/>
      <c r="I203" s="95"/>
      <c r="J203" s="95"/>
    </row>
    <row r="204" spans="3:10" x14ac:dyDescent="0.25">
      <c r="C204" s="108"/>
      <c r="D204" s="95"/>
      <c r="E204" s="95"/>
      <c r="F204" s="95"/>
      <c r="G204" s="95"/>
      <c r="H204" s="95"/>
      <c r="I204" s="95"/>
      <c r="J204" s="95"/>
    </row>
    <row r="205" spans="3:10" x14ac:dyDescent="0.25">
      <c r="C205" s="108"/>
      <c r="D205" s="95"/>
      <c r="E205" s="95"/>
      <c r="F205" s="95"/>
      <c r="G205" s="95"/>
      <c r="H205" s="95"/>
      <c r="I205" s="95"/>
      <c r="J205" s="95"/>
    </row>
    <row r="206" spans="3:10" x14ac:dyDescent="0.25">
      <c r="C206" s="108"/>
      <c r="D206" s="95"/>
      <c r="E206" s="95"/>
      <c r="F206" s="95"/>
      <c r="G206" s="95"/>
      <c r="H206" s="95"/>
      <c r="I206" s="95"/>
      <c r="J206" s="95"/>
    </row>
    <row r="207" spans="3:10" x14ac:dyDescent="0.25">
      <c r="C207" s="108"/>
      <c r="D207" s="95"/>
      <c r="E207" s="95"/>
      <c r="F207" s="95"/>
      <c r="G207" s="95"/>
      <c r="H207" s="95"/>
      <c r="I207" s="95"/>
      <c r="J207" s="95"/>
    </row>
    <row r="208" spans="3:10" x14ac:dyDescent="0.25">
      <c r="C208" s="108"/>
      <c r="D208" s="95"/>
      <c r="E208" s="95"/>
      <c r="F208" s="95"/>
      <c r="G208" s="95"/>
      <c r="H208" s="95"/>
      <c r="I208" s="95"/>
      <c r="J208" s="95"/>
    </row>
    <row r="209" spans="3:10" x14ac:dyDescent="0.25">
      <c r="C209" s="108"/>
      <c r="D209" s="95"/>
      <c r="E209" s="95"/>
      <c r="F209" s="95"/>
      <c r="G209" s="95"/>
      <c r="H209" s="95"/>
      <c r="I209" s="95"/>
      <c r="J209" s="95"/>
    </row>
    <row r="210" spans="3:10" x14ac:dyDescent="0.25">
      <c r="C210" s="108"/>
      <c r="D210" s="95"/>
      <c r="E210" s="95"/>
      <c r="F210" s="95"/>
      <c r="G210" s="95"/>
      <c r="H210" s="95"/>
      <c r="I210" s="95"/>
      <c r="J210" s="95"/>
    </row>
    <row r="211" spans="3:10" x14ac:dyDescent="0.25">
      <c r="C211" s="108"/>
      <c r="D211" s="95"/>
      <c r="E211" s="95"/>
      <c r="F211" s="95"/>
      <c r="G211" s="95"/>
      <c r="H211" s="95"/>
      <c r="I211" s="95"/>
      <c r="J211" s="95"/>
    </row>
    <row r="212" spans="3:10" x14ac:dyDescent="0.25">
      <c r="C212" s="108"/>
      <c r="D212" s="95"/>
      <c r="E212" s="95"/>
      <c r="F212" s="95"/>
      <c r="G212" s="95"/>
      <c r="H212" s="95"/>
      <c r="I212" s="95"/>
      <c r="J212" s="95"/>
    </row>
    <row r="213" spans="3:10" x14ac:dyDescent="0.25">
      <c r="C213" s="108"/>
      <c r="D213" s="95"/>
      <c r="E213" s="95"/>
      <c r="F213" s="95"/>
      <c r="G213" s="95"/>
      <c r="H213" s="95"/>
      <c r="I213" s="95"/>
      <c r="J213" s="95"/>
    </row>
    <row r="214" spans="3:10" x14ac:dyDescent="0.25">
      <c r="C214" s="108"/>
      <c r="D214" s="95"/>
      <c r="E214" s="95"/>
      <c r="F214" s="95"/>
      <c r="G214" s="95"/>
      <c r="H214" s="95"/>
      <c r="I214" s="95"/>
      <c r="J214" s="95"/>
    </row>
    <row r="215" spans="3:10" x14ac:dyDescent="0.25">
      <c r="C215" s="108"/>
      <c r="D215" s="95"/>
      <c r="E215" s="95"/>
      <c r="F215" s="95"/>
      <c r="G215" s="95"/>
      <c r="H215" s="95"/>
      <c r="I215" s="95"/>
      <c r="J215" s="95"/>
    </row>
    <row r="216" spans="3:10" x14ac:dyDescent="0.25">
      <c r="C216" s="108"/>
      <c r="D216" s="95"/>
      <c r="E216" s="95"/>
      <c r="F216" s="95"/>
      <c r="G216" s="95"/>
      <c r="H216" s="95"/>
      <c r="I216" s="95"/>
      <c r="J216" s="95"/>
    </row>
    <row r="217" spans="3:10" x14ac:dyDescent="0.25">
      <c r="C217" s="108"/>
      <c r="D217" s="95"/>
      <c r="E217" s="95"/>
      <c r="F217" s="95"/>
      <c r="G217" s="95"/>
      <c r="H217" s="95"/>
      <c r="I217" s="95"/>
      <c r="J217" s="95"/>
    </row>
    <row r="218" spans="3:10" x14ac:dyDescent="0.25">
      <c r="C218" s="108"/>
      <c r="D218" s="95"/>
      <c r="E218" s="95"/>
      <c r="F218" s="95"/>
      <c r="G218" s="95"/>
      <c r="H218" s="95"/>
      <c r="I218" s="95"/>
      <c r="J218" s="95"/>
    </row>
    <row r="219" spans="3:10" x14ac:dyDescent="0.25">
      <c r="C219" s="108"/>
      <c r="D219" s="95"/>
      <c r="E219" s="95"/>
      <c r="F219" s="95"/>
      <c r="G219" s="95"/>
      <c r="H219" s="95"/>
      <c r="I219" s="95"/>
      <c r="J219" s="95"/>
    </row>
    <row r="220" spans="3:10" x14ac:dyDescent="0.25">
      <c r="C220" s="108"/>
      <c r="D220" s="95"/>
      <c r="E220" s="95"/>
      <c r="F220" s="95"/>
      <c r="G220" s="95"/>
      <c r="H220" s="95"/>
      <c r="I220" s="95"/>
      <c r="J220" s="95"/>
    </row>
    <row r="221" spans="3:10" x14ac:dyDescent="0.25">
      <c r="C221" s="108"/>
      <c r="D221" s="95"/>
      <c r="E221" s="95"/>
      <c r="F221" s="95"/>
      <c r="G221" s="95"/>
      <c r="H221" s="95"/>
      <c r="I221" s="95"/>
      <c r="J221" s="95"/>
    </row>
    <row r="222" spans="3:10" x14ac:dyDescent="0.25">
      <c r="C222" s="108"/>
      <c r="D222" s="95"/>
      <c r="E222" s="95"/>
      <c r="F222" s="95"/>
      <c r="G222" s="95"/>
      <c r="H222" s="95"/>
      <c r="I222" s="95"/>
      <c r="J222" s="95"/>
    </row>
    <row r="223" spans="3:10" x14ac:dyDescent="0.25">
      <c r="C223" s="108"/>
      <c r="D223" s="95"/>
      <c r="E223" s="95"/>
      <c r="F223" s="95"/>
      <c r="G223" s="95"/>
      <c r="H223" s="95"/>
      <c r="I223" s="95"/>
      <c r="J223" s="95"/>
    </row>
    <row r="224" spans="3:10" x14ac:dyDescent="0.25">
      <c r="C224" s="108"/>
      <c r="D224" s="95"/>
      <c r="E224" s="95"/>
      <c r="F224" s="95"/>
      <c r="G224" s="95"/>
      <c r="H224" s="95"/>
      <c r="I224" s="95"/>
      <c r="J224" s="95"/>
    </row>
    <row r="225" spans="3:10" x14ac:dyDescent="0.25">
      <c r="C225" s="108"/>
      <c r="D225" s="95"/>
      <c r="E225" s="95"/>
      <c r="F225" s="95"/>
      <c r="G225" s="95"/>
      <c r="H225" s="95"/>
      <c r="I225" s="95"/>
      <c r="J225" s="95"/>
    </row>
    <row r="226" spans="3:10" x14ac:dyDescent="0.25">
      <c r="C226" s="108"/>
      <c r="D226" s="95"/>
      <c r="E226" s="95"/>
      <c r="F226" s="95"/>
      <c r="G226" s="95"/>
      <c r="H226" s="95"/>
      <c r="I226" s="95"/>
      <c r="J226" s="95"/>
    </row>
    <row r="227" spans="3:10" x14ac:dyDescent="0.25">
      <c r="C227" s="108"/>
      <c r="D227" s="95"/>
      <c r="E227" s="95"/>
      <c r="F227" s="95"/>
      <c r="G227" s="95"/>
      <c r="H227" s="95"/>
      <c r="I227" s="95"/>
      <c r="J227" s="95"/>
    </row>
    <row r="228" spans="3:10" x14ac:dyDescent="0.25">
      <c r="C228" s="108"/>
      <c r="D228" s="95"/>
      <c r="E228" s="95"/>
      <c r="F228" s="95"/>
      <c r="G228" s="95"/>
      <c r="H228" s="95"/>
      <c r="I228" s="95"/>
      <c r="J228" s="95"/>
    </row>
    <row r="229" spans="3:10" x14ac:dyDescent="0.25">
      <c r="C229" s="108"/>
      <c r="D229" s="95"/>
      <c r="E229" s="95"/>
      <c r="F229" s="95"/>
      <c r="G229" s="95"/>
      <c r="H229" s="95"/>
      <c r="I229" s="95"/>
      <c r="J229" s="95"/>
    </row>
    <row r="230" spans="3:10" x14ac:dyDescent="0.25">
      <c r="C230" s="108"/>
      <c r="D230" s="95"/>
      <c r="E230" s="95"/>
      <c r="F230" s="95"/>
      <c r="G230" s="95"/>
      <c r="H230" s="95"/>
      <c r="I230" s="95"/>
      <c r="J230" s="95"/>
    </row>
    <row r="231" spans="3:10" x14ac:dyDescent="0.25">
      <c r="C231" s="108"/>
      <c r="D231" s="95"/>
      <c r="E231" s="95"/>
      <c r="F231" s="95"/>
      <c r="G231" s="95"/>
      <c r="H231" s="95"/>
      <c r="I231" s="95"/>
      <c r="J231" s="95"/>
    </row>
    <row r="232" spans="3:10" x14ac:dyDescent="0.25">
      <c r="C232" s="108"/>
      <c r="D232" s="95"/>
      <c r="E232" s="95"/>
      <c r="F232" s="95"/>
      <c r="G232" s="95"/>
      <c r="H232" s="95"/>
      <c r="I232" s="95"/>
      <c r="J232" s="95"/>
    </row>
    <row r="233" spans="3:10" x14ac:dyDescent="0.25">
      <c r="C233" s="108"/>
      <c r="D233" s="95"/>
      <c r="E233" s="95"/>
      <c r="F233" s="95"/>
      <c r="G233" s="95"/>
      <c r="H233" s="95"/>
      <c r="I233" s="95"/>
      <c r="J233" s="95"/>
    </row>
    <row r="234" spans="3:10" x14ac:dyDescent="0.25">
      <c r="C234" s="108"/>
      <c r="D234" s="95"/>
      <c r="E234" s="95"/>
      <c r="F234" s="95"/>
      <c r="G234" s="95"/>
      <c r="H234" s="95"/>
      <c r="I234" s="95"/>
      <c r="J234" s="95"/>
    </row>
    <row r="235" spans="3:10" x14ac:dyDescent="0.25">
      <c r="C235" s="108"/>
      <c r="D235" s="95"/>
      <c r="E235" s="95"/>
      <c r="F235" s="95"/>
      <c r="G235" s="95"/>
      <c r="H235" s="95"/>
      <c r="I235" s="95"/>
      <c r="J235" s="95"/>
    </row>
    <row r="236" spans="3:10" x14ac:dyDescent="0.25">
      <c r="C236" s="108"/>
      <c r="D236" s="95"/>
      <c r="E236" s="95"/>
      <c r="F236" s="95"/>
      <c r="G236" s="95"/>
      <c r="H236" s="95"/>
      <c r="I236" s="95"/>
      <c r="J236" s="95"/>
    </row>
    <row r="237" spans="3:10" x14ac:dyDescent="0.25">
      <c r="C237" s="108"/>
      <c r="D237" s="95"/>
      <c r="E237" s="95"/>
      <c r="F237" s="95"/>
      <c r="G237" s="95"/>
      <c r="H237" s="95"/>
      <c r="I237" s="95"/>
      <c r="J237" s="95"/>
    </row>
    <row r="238" spans="3:10" x14ac:dyDescent="0.25">
      <c r="C238" s="108"/>
      <c r="D238" s="95"/>
      <c r="E238" s="95"/>
      <c r="F238" s="95"/>
      <c r="G238" s="95"/>
      <c r="H238" s="95"/>
      <c r="I238" s="95"/>
      <c r="J238" s="95"/>
    </row>
    <row r="239" spans="3:10" x14ac:dyDescent="0.25">
      <c r="C239" s="108"/>
      <c r="D239" s="95"/>
      <c r="E239" s="95"/>
      <c r="F239" s="95"/>
      <c r="G239" s="95"/>
      <c r="H239" s="95"/>
      <c r="I239" s="95"/>
      <c r="J239" s="95"/>
    </row>
    <row r="240" spans="3:10" x14ac:dyDescent="0.25">
      <c r="C240" s="108"/>
      <c r="D240" s="95"/>
      <c r="E240" s="95"/>
      <c r="F240" s="95"/>
      <c r="G240" s="95"/>
      <c r="H240" s="95"/>
      <c r="I240" s="95"/>
      <c r="J240" s="95"/>
    </row>
    <row r="241" spans="3:10" x14ac:dyDescent="0.25">
      <c r="C241" s="108"/>
      <c r="D241" s="95"/>
      <c r="E241" s="95"/>
      <c r="F241" s="95"/>
      <c r="G241" s="95"/>
      <c r="H241" s="95"/>
      <c r="I241" s="95"/>
      <c r="J241" s="95"/>
    </row>
    <row r="242" spans="3:10" x14ac:dyDescent="0.25">
      <c r="C242" s="108"/>
      <c r="D242" s="95"/>
      <c r="E242" s="95"/>
      <c r="F242" s="95"/>
      <c r="G242" s="95"/>
      <c r="H242" s="95"/>
      <c r="I242" s="95"/>
      <c r="J242" s="95"/>
    </row>
    <row r="243" spans="3:10" x14ac:dyDescent="0.25">
      <c r="C243" s="108"/>
      <c r="D243" s="95"/>
      <c r="E243" s="95"/>
      <c r="F243" s="95"/>
      <c r="G243" s="95"/>
      <c r="H243" s="95"/>
      <c r="I243" s="95"/>
      <c r="J243" s="95"/>
    </row>
    <row r="244" spans="3:10" x14ac:dyDescent="0.25">
      <c r="C244" s="108"/>
      <c r="D244" s="95"/>
      <c r="E244" s="95"/>
      <c r="F244" s="95"/>
      <c r="G244" s="95"/>
      <c r="H244" s="95"/>
      <c r="I244" s="95"/>
      <c r="J244" s="95"/>
    </row>
    <row r="245" spans="3:10" x14ac:dyDescent="0.25">
      <c r="C245" s="108"/>
      <c r="D245" s="95"/>
      <c r="E245" s="95"/>
      <c r="F245" s="95"/>
      <c r="G245" s="95"/>
      <c r="H245" s="95"/>
      <c r="I245" s="95"/>
      <c r="J245" s="95"/>
    </row>
    <row r="246" spans="3:10" x14ac:dyDescent="0.25">
      <c r="C246" s="108"/>
      <c r="D246" s="95"/>
      <c r="E246" s="95"/>
      <c r="F246" s="95"/>
      <c r="G246" s="95"/>
      <c r="H246" s="95"/>
      <c r="I246" s="95"/>
      <c r="J246" s="95"/>
    </row>
    <row r="247" spans="3:10" x14ac:dyDescent="0.25">
      <c r="C247" s="108"/>
      <c r="D247" s="95"/>
      <c r="E247" s="95"/>
      <c r="F247" s="95"/>
      <c r="G247" s="95"/>
      <c r="H247" s="95"/>
      <c r="I247" s="95"/>
      <c r="J247" s="95"/>
    </row>
    <row r="248" spans="3:10" x14ac:dyDescent="0.25">
      <c r="C248" s="108"/>
      <c r="D248" s="95"/>
      <c r="E248" s="95"/>
      <c r="F248" s="95"/>
      <c r="G248" s="95"/>
      <c r="H248" s="95"/>
      <c r="I248" s="95"/>
      <c r="J248" s="95"/>
    </row>
    <row r="249" spans="3:10" x14ac:dyDescent="0.25">
      <c r="C249" s="108"/>
      <c r="D249" s="95"/>
      <c r="E249" s="95"/>
      <c r="F249" s="95"/>
      <c r="G249" s="95"/>
      <c r="H249" s="95"/>
      <c r="I249" s="95"/>
      <c r="J249" s="95"/>
    </row>
    <row r="250" spans="3:10" x14ac:dyDescent="0.25">
      <c r="C250" s="108"/>
      <c r="D250" s="95"/>
      <c r="E250" s="95"/>
      <c r="F250" s="95"/>
      <c r="G250" s="95"/>
      <c r="H250" s="95"/>
      <c r="I250" s="95"/>
      <c r="J250" s="95"/>
    </row>
    <row r="251" spans="3:10" x14ac:dyDescent="0.25">
      <c r="C251" s="108"/>
      <c r="D251" s="95"/>
      <c r="E251" s="95"/>
      <c r="F251" s="95"/>
      <c r="G251" s="95"/>
      <c r="H251" s="95"/>
      <c r="I251" s="95"/>
      <c r="J251" s="95"/>
    </row>
    <row r="252" spans="3:10" x14ac:dyDescent="0.25">
      <c r="C252" s="108"/>
      <c r="D252" s="95"/>
      <c r="E252" s="95"/>
      <c r="F252" s="95"/>
      <c r="G252" s="95"/>
      <c r="H252" s="95"/>
      <c r="I252" s="95"/>
      <c r="J252" s="95"/>
    </row>
    <row r="253" spans="3:10" x14ac:dyDescent="0.25">
      <c r="C253" s="108"/>
      <c r="D253" s="95"/>
      <c r="E253" s="95"/>
      <c r="F253" s="95"/>
      <c r="G253" s="95"/>
      <c r="H253" s="95"/>
      <c r="I253" s="95"/>
      <c r="J253" s="95"/>
    </row>
    <row r="254" spans="3:10" x14ac:dyDescent="0.25">
      <c r="C254" s="108"/>
      <c r="D254" s="95"/>
      <c r="E254" s="95"/>
      <c r="F254" s="95"/>
      <c r="G254" s="95"/>
      <c r="H254" s="95"/>
      <c r="I254" s="95"/>
      <c r="J254" s="95"/>
    </row>
    <row r="255" spans="3:10" x14ac:dyDescent="0.25">
      <c r="C255" s="108"/>
      <c r="D255" s="95"/>
      <c r="E255" s="95"/>
      <c r="F255" s="95"/>
      <c r="G255" s="95"/>
      <c r="H255" s="95"/>
      <c r="I255" s="95"/>
      <c r="J255" s="95"/>
    </row>
    <row r="256" spans="3:10" x14ac:dyDescent="0.25">
      <c r="C256" s="108"/>
      <c r="D256" s="95"/>
      <c r="E256" s="95"/>
      <c r="F256" s="95"/>
      <c r="G256" s="95"/>
      <c r="H256" s="95"/>
      <c r="I256" s="95"/>
      <c r="J256" s="95"/>
    </row>
    <row r="257" spans="3:10" x14ac:dyDescent="0.25">
      <c r="C257" s="108"/>
      <c r="D257" s="95"/>
      <c r="E257" s="95"/>
      <c r="F257" s="95"/>
      <c r="G257" s="95"/>
      <c r="H257" s="95"/>
      <c r="I257" s="95"/>
      <c r="J257" s="95"/>
    </row>
    <row r="258" spans="3:10" x14ac:dyDescent="0.25">
      <c r="C258" s="108"/>
      <c r="D258" s="95"/>
      <c r="E258" s="95"/>
      <c r="F258" s="95"/>
      <c r="G258" s="95"/>
      <c r="H258" s="95"/>
      <c r="I258" s="95"/>
      <c r="J258" s="95"/>
    </row>
    <row r="259" spans="3:10" x14ac:dyDescent="0.25">
      <c r="C259" s="108"/>
      <c r="D259" s="95"/>
      <c r="E259" s="95"/>
      <c r="F259" s="95"/>
      <c r="G259" s="95"/>
      <c r="H259" s="95"/>
      <c r="I259" s="95"/>
      <c r="J259" s="95"/>
    </row>
    <row r="260" spans="3:10" x14ac:dyDescent="0.25">
      <c r="C260" s="108"/>
      <c r="D260" s="95"/>
      <c r="E260" s="95"/>
      <c r="F260" s="95"/>
      <c r="G260" s="95"/>
      <c r="H260" s="95"/>
      <c r="I260" s="95"/>
      <c r="J260" s="95"/>
    </row>
    <row r="261" spans="3:10" x14ac:dyDescent="0.25">
      <c r="C261" s="108"/>
      <c r="D261" s="95"/>
      <c r="E261" s="95"/>
      <c r="F261" s="95"/>
      <c r="G261" s="95"/>
      <c r="H261" s="95"/>
      <c r="I261" s="95"/>
      <c r="J261" s="95"/>
    </row>
    <row r="262" spans="3:10" x14ac:dyDescent="0.25">
      <c r="C262" s="108"/>
      <c r="D262" s="95"/>
      <c r="E262" s="95"/>
      <c r="F262" s="95"/>
      <c r="G262" s="95"/>
      <c r="H262" s="95"/>
      <c r="I262" s="95"/>
      <c r="J262" s="95"/>
    </row>
    <row r="263" spans="3:10" x14ac:dyDescent="0.25">
      <c r="C263" s="108"/>
      <c r="D263" s="95"/>
      <c r="E263" s="95"/>
      <c r="F263" s="95"/>
      <c r="G263" s="95"/>
      <c r="H263" s="95"/>
      <c r="I263" s="95"/>
      <c r="J263" s="95"/>
    </row>
    <row r="264" spans="3:10" x14ac:dyDescent="0.25">
      <c r="C264" s="108"/>
      <c r="D264" s="95"/>
      <c r="E264" s="95"/>
      <c r="F264" s="95"/>
      <c r="G264" s="95"/>
      <c r="H264" s="95"/>
      <c r="I264" s="95"/>
      <c r="J264" s="95"/>
    </row>
    <row r="265" spans="3:10" x14ac:dyDescent="0.25">
      <c r="C265" s="108"/>
      <c r="D265" s="95"/>
      <c r="E265" s="95"/>
      <c r="F265" s="95"/>
      <c r="G265" s="95"/>
      <c r="H265" s="95"/>
      <c r="I265" s="95"/>
      <c r="J265" s="95"/>
    </row>
    <row r="266" spans="3:10" x14ac:dyDescent="0.25">
      <c r="C266" s="108"/>
      <c r="D266" s="95"/>
      <c r="E266" s="95"/>
      <c r="F266" s="95"/>
      <c r="G266" s="95"/>
      <c r="H266" s="95"/>
      <c r="I266" s="95"/>
      <c r="J266" s="95"/>
    </row>
    <row r="267" spans="3:10" x14ac:dyDescent="0.25">
      <c r="C267" s="108"/>
      <c r="D267" s="95"/>
      <c r="E267" s="95"/>
      <c r="F267" s="95"/>
      <c r="G267" s="95"/>
      <c r="H267" s="95"/>
      <c r="I267" s="95"/>
      <c r="J267" s="95"/>
    </row>
    <row r="268" spans="3:10" x14ac:dyDescent="0.25">
      <c r="C268" s="108"/>
      <c r="D268" s="95"/>
      <c r="E268" s="95"/>
      <c r="F268" s="95"/>
      <c r="G268" s="95"/>
      <c r="H268" s="95"/>
      <c r="I268" s="95"/>
      <c r="J268" s="95"/>
    </row>
    <row r="269" spans="3:10" x14ac:dyDescent="0.25">
      <c r="C269" s="108"/>
      <c r="D269" s="95"/>
      <c r="E269" s="95"/>
      <c r="F269" s="95"/>
      <c r="G269" s="95"/>
      <c r="H269" s="95"/>
      <c r="I269" s="95"/>
      <c r="J269" s="95"/>
    </row>
    <row r="270" spans="3:10" x14ac:dyDescent="0.25">
      <c r="C270" s="108"/>
      <c r="D270" s="95"/>
      <c r="E270" s="95"/>
      <c r="F270" s="95"/>
      <c r="G270" s="95"/>
      <c r="H270" s="95"/>
      <c r="I270" s="95"/>
      <c r="J270" s="95"/>
    </row>
    <row r="271" spans="3:10" x14ac:dyDescent="0.25">
      <c r="C271" s="108"/>
      <c r="D271" s="95"/>
      <c r="E271" s="95"/>
      <c r="F271" s="95"/>
      <c r="G271" s="95"/>
      <c r="H271" s="95"/>
      <c r="I271" s="95"/>
      <c r="J271" s="95"/>
    </row>
    <row r="272" spans="3:10" x14ac:dyDescent="0.25">
      <c r="C272" s="108"/>
      <c r="D272" s="95"/>
      <c r="E272" s="95"/>
      <c r="F272" s="95"/>
      <c r="G272" s="95"/>
      <c r="H272" s="95"/>
      <c r="I272" s="95"/>
      <c r="J272" s="95"/>
    </row>
    <row r="273" spans="3:10" x14ac:dyDescent="0.25">
      <c r="C273" s="108"/>
      <c r="D273" s="95"/>
      <c r="E273" s="95"/>
      <c r="F273" s="95"/>
      <c r="G273" s="95"/>
      <c r="H273" s="95"/>
      <c r="I273" s="95"/>
      <c r="J273" s="95"/>
    </row>
    <row r="274" spans="3:10" x14ac:dyDescent="0.25">
      <c r="C274" s="108"/>
      <c r="D274" s="95"/>
      <c r="E274" s="95"/>
      <c r="F274" s="95"/>
      <c r="G274" s="95"/>
      <c r="H274" s="95"/>
      <c r="I274" s="95"/>
      <c r="J274" s="95"/>
    </row>
    <row r="275" spans="3:10" x14ac:dyDescent="0.25">
      <c r="C275" s="108"/>
      <c r="D275" s="95"/>
      <c r="E275" s="95"/>
      <c r="F275" s="95"/>
      <c r="G275" s="95"/>
      <c r="H275" s="95"/>
      <c r="I275" s="95"/>
      <c r="J275" s="95"/>
    </row>
    <row r="276" spans="3:10" x14ac:dyDescent="0.25">
      <c r="C276" s="108"/>
      <c r="D276" s="95"/>
      <c r="E276" s="95"/>
      <c r="F276" s="95"/>
      <c r="G276" s="95"/>
      <c r="H276" s="95"/>
      <c r="I276" s="95"/>
      <c r="J276" s="95"/>
    </row>
    <row r="277" spans="3:10" x14ac:dyDescent="0.25">
      <c r="C277" s="108"/>
      <c r="D277" s="95"/>
      <c r="E277" s="95"/>
      <c r="F277" s="95"/>
      <c r="G277" s="95"/>
      <c r="H277" s="95"/>
      <c r="I277" s="95"/>
      <c r="J277" s="95"/>
    </row>
    <row r="278" spans="3:10" x14ac:dyDescent="0.25">
      <c r="C278" s="108"/>
      <c r="D278" s="95"/>
      <c r="E278" s="95"/>
      <c r="F278" s="95"/>
      <c r="G278" s="95"/>
      <c r="H278" s="95"/>
      <c r="I278" s="95"/>
      <c r="J278" s="95"/>
    </row>
    <row r="279" spans="3:10" x14ac:dyDescent="0.25">
      <c r="C279" s="108"/>
      <c r="D279" s="95"/>
      <c r="E279" s="95"/>
      <c r="F279" s="95"/>
      <c r="G279" s="95"/>
      <c r="H279" s="95"/>
      <c r="I279" s="95"/>
      <c r="J279" s="95"/>
    </row>
    <row r="280" spans="3:10" x14ac:dyDescent="0.25">
      <c r="C280" s="108"/>
      <c r="D280" s="95"/>
      <c r="E280" s="95"/>
      <c r="F280" s="95"/>
      <c r="G280" s="95"/>
      <c r="H280" s="95"/>
      <c r="I280" s="95"/>
      <c r="J280" s="95"/>
    </row>
    <row r="281" spans="3:10" x14ac:dyDescent="0.25">
      <c r="C281" s="108"/>
      <c r="D281" s="95"/>
      <c r="E281" s="95"/>
      <c r="F281" s="95"/>
      <c r="G281" s="95"/>
      <c r="H281" s="95"/>
      <c r="I281" s="95"/>
      <c r="J281" s="95"/>
    </row>
    <row r="282" spans="3:10" x14ac:dyDescent="0.25">
      <c r="C282" s="108"/>
      <c r="D282" s="95"/>
      <c r="E282" s="95"/>
      <c r="F282" s="95"/>
      <c r="G282" s="95"/>
      <c r="H282" s="95"/>
      <c r="I282" s="95"/>
      <c r="J282" s="95"/>
    </row>
    <row r="283" spans="3:10" x14ac:dyDescent="0.25">
      <c r="C283" s="108"/>
      <c r="D283" s="95"/>
      <c r="E283" s="95"/>
      <c r="F283" s="95"/>
      <c r="G283" s="95"/>
      <c r="H283" s="95"/>
      <c r="I283" s="95"/>
      <c r="J283" s="95"/>
    </row>
    <row r="284" spans="3:10" x14ac:dyDescent="0.25">
      <c r="C284" s="108"/>
      <c r="D284" s="95"/>
      <c r="E284" s="95"/>
      <c r="F284" s="95"/>
      <c r="G284" s="95"/>
      <c r="H284" s="95"/>
      <c r="I284" s="95"/>
      <c r="J284" s="95"/>
    </row>
    <row r="285" spans="3:10" x14ac:dyDescent="0.25">
      <c r="C285" s="108"/>
      <c r="D285" s="95"/>
      <c r="E285" s="95"/>
      <c r="F285" s="95"/>
      <c r="G285" s="95"/>
      <c r="H285" s="95"/>
      <c r="I285" s="95"/>
      <c r="J285" s="95"/>
    </row>
    <row r="286" spans="3:10" x14ac:dyDescent="0.25">
      <c r="C286" s="108"/>
      <c r="D286" s="95"/>
      <c r="E286" s="95"/>
      <c r="F286" s="95"/>
      <c r="G286" s="95"/>
      <c r="H286" s="95"/>
      <c r="I286" s="95"/>
      <c r="J286" s="95"/>
    </row>
    <row r="287" spans="3:10" x14ac:dyDescent="0.25">
      <c r="C287" s="108"/>
      <c r="D287" s="95"/>
      <c r="E287" s="95"/>
      <c r="F287" s="95"/>
      <c r="G287" s="95"/>
      <c r="H287" s="95"/>
      <c r="I287" s="95"/>
      <c r="J287" s="95"/>
    </row>
    <row r="288" spans="3:10" x14ac:dyDescent="0.25">
      <c r="C288" s="108"/>
      <c r="D288" s="95"/>
      <c r="E288" s="95"/>
      <c r="F288" s="95"/>
      <c r="G288" s="95"/>
      <c r="H288" s="95"/>
      <c r="I288" s="95"/>
      <c r="J288" s="95"/>
    </row>
    <row r="289" spans="3:10" x14ac:dyDescent="0.25">
      <c r="C289" s="108"/>
      <c r="D289" s="95"/>
      <c r="E289" s="95"/>
      <c r="F289" s="95"/>
      <c r="G289" s="95"/>
      <c r="H289" s="95"/>
      <c r="I289" s="95"/>
      <c r="J289" s="95"/>
    </row>
    <row r="290" spans="3:10" x14ac:dyDescent="0.25">
      <c r="C290" s="108"/>
      <c r="D290" s="95"/>
      <c r="E290" s="95"/>
      <c r="F290" s="95"/>
      <c r="G290" s="95"/>
      <c r="H290" s="95"/>
      <c r="I290" s="95"/>
      <c r="J290" s="95"/>
    </row>
    <row r="291" spans="3:10" x14ac:dyDescent="0.25">
      <c r="C291" s="108"/>
      <c r="D291" s="95"/>
      <c r="E291" s="95"/>
      <c r="F291" s="95"/>
      <c r="G291" s="95"/>
      <c r="H291" s="95"/>
      <c r="I291" s="95"/>
      <c r="J291" s="95"/>
    </row>
    <row r="292" spans="3:10" x14ac:dyDescent="0.25">
      <c r="C292" s="108"/>
      <c r="D292" s="95"/>
      <c r="E292" s="95"/>
      <c r="F292" s="95"/>
      <c r="G292" s="95"/>
      <c r="H292" s="95"/>
      <c r="I292" s="95"/>
      <c r="J292" s="95"/>
    </row>
    <row r="293" spans="3:10" x14ac:dyDescent="0.25">
      <c r="C293" s="108"/>
      <c r="D293" s="95"/>
      <c r="E293" s="95"/>
      <c r="F293" s="95"/>
      <c r="G293" s="95"/>
      <c r="H293" s="95"/>
      <c r="I293" s="95"/>
      <c r="J293" s="95"/>
    </row>
    <row r="294" spans="3:10" x14ac:dyDescent="0.25">
      <c r="C294" s="108"/>
      <c r="D294" s="95"/>
      <c r="E294" s="95"/>
      <c r="F294" s="95"/>
      <c r="G294" s="95"/>
      <c r="H294" s="95"/>
      <c r="I294" s="95"/>
      <c r="J294" s="95"/>
    </row>
    <row r="295" spans="3:10" x14ac:dyDescent="0.25">
      <c r="C295" s="108"/>
      <c r="D295" s="95"/>
      <c r="E295" s="95"/>
      <c r="F295" s="95"/>
      <c r="G295" s="95"/>
      <c r="H295" s="95"/>
      <c r="I295" s="95"/>
      <c r="J295" s="95"/>
    </row>
    <row r="296" spans="3:10" x14ac:dyDescent="0.25">
      <c r="C296" s="108"/>
      <c r="D296" s="95"/>
      <c r="E296" s="95"/>
      <c r="F296" s="95"/>
      <c r="G296" s="95"/>
      <c r="H296" s="95"/>
      <c r="I296" s="95"/>
      <c r="J296" s="95"/>
    </row>
    <row r="297" spans="3:10" x14ac:dyDescent="0.25">
      <c r="C297" s="108"/>
      <c r="D297" s="95"/>
      <c r="E297" s="95"/>
      <c r="F297" s="95"/>
      <c r="G297" s="95"/>
      <c r="H297" s="95"/>
      <c r="I297" s="95"/>
      <c r="J297" s="95"/>
    </row>
    <row r="298" spans="3:10" x14ac:dyDescent="0.25">
      <c r="C298" s="108"/>
      <c r="D298" s="95"/>
      <c r="E298" s="95"/>
      <c r="F298" s="95"/>
      <c r="G298" s="95"/>
      <c r="H298" s="95"/>
      <c r="I298" s="95"/>
      <c r="J298" s="95"/>
    </row>
    <row r="299" spans="3:10" x14ac:dyDescent="0.25">
      <c r="C299" s="108"/>
      <c r="D299" s="95"/>
      <c r="E299" s="95"/>
      <c r="F299" s="95"/>
      <c r="G299" s="95"/>
      <c r="H299" s="95"/>
      <c r="I299" s="95"/>
      <c r="J299" s="95"/>
    </row>
    <row r="300" spans="3:10" x14ac:dyDescent="0.25">
      <c r="C300" s="108"/>
      <c r="D300" s="95"/>
      <c r="E300" s="95"/>
      <c r="F300" s="95"/>
      <c r="G300" s="95"/>
      <c r="H300" s="95"/>
      <c r="I300" s="95"/>
      <c r="J300" s="95"/>
    </row>
    <row r="301" spans="3:10" x14ac:dyDescent="0.25">
      <c r="C301" s="108"/>
      <c r="D301" s="95"/>
      <c r="E301" s="95"/>
      <c r="F301" s="95"/>
      <c r="G301" s="95"/>
      <c r="H301" s="95"/>
      <c r="I301" s="95"/>
      <c r="J301" s="95"/>
    </row>
    <row r="302" spans="3:10" x14ac:dyDescent="0.25">
      <c r="C302" s="108"/>
      <c r="D302" s="95"/>
      <c r="E302" s="95"/>
      <c r="F302" s="95"/>
      <c r="G302" s="95"/>
      <c r="H302" s="95"/>
      <c r="I302" s="95"/>
      <c r="J302" s="95"/>
    </row>
    <row r="303" spans="3:10" x14ac:dyDescent="0.25">
      <c r="C303" s="108"/>
      <c r="D303" s="95"/>
      <c r="E303" s="95"/>
      <c r="F303" s="95"/>
      <c r="G303" s="95"/>
      <c r="H303" s="95"/>
      <c r="I303" s="95"/>
      <c r="J303" s="95"/>
    </row>
    <row r="304" spans="3:10" x14ac:dyDescent="0.25">
      <c r="C304" s="108"/>
      <c r="D304" s="95"/>
      <c r="E304" s="95"/>
      <c r="F304" s="95"/>
      <c r="G304" s="95"/>
      <c r="H304" s="95"/>
      <c r="I304" s="95"/>
      <c r="J304" s="95"/>
    </row>
    <row r="305" spans="3:10" x14ac:dyDescent="0.25">
      <c r="C305" s="108"/>
      <c r="D305" s="95"/>
      <c r="E305" s="95"/>
      <c r="F305" s="95"/>
      <c r="G305" s="95"/>
      <c r="H305" s="95"/>
      <c r="I305" s="95"/>
      <c r="J305" s="95"/>
    </row>
  </sheetData>
  <mergeCells count="8">
    <mergeCell ref="A1:J2"/>
    <mergeCell ref="A8:C8"/>
    <mergeCell ref="A3:J3"/>
    <mergeCell ref="D6:I6"/>
    <mergeCell ref="J6:J7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G60" sqref="G60"/>
    </sheetView>
  </sheetViews>
  <sheetFormatPr defaultRowHeight="15" x14ac:dyDescent="0.25"/>
  <cols>
    <col min="1" max="1" width="7.7109375" customWidth="1"/>
    <col min="2" max="2" width="62.7109375" customWidth="1"/>
    <col min="3" max="3" width="14" style="204" customWidth="1"/>
    <col min="4" max="4" width="16.28515625" style="204" customWidth="1"/>
  </cols>
  <sheetData>
    <row r="1" spans="1:4" x14ac:dyDescent="0.25">
      <c r="A1" s="165" t="str">
        <f>contact!B6</f>
        <v>University of Miami</v>
      </c>
      <c r="B1" s="151"/>
      <c r="C1" s="151"/>
      <c r="D1" s="151"/>
    </row>
    <row r="2" spans="1:4" x14ac:dyDescent="0.25">
      <c r="A2" s="165"/>
      <c r="B2" s="151"/>
      <c r="C2" s="151"/>
      <c r="D2" s="151"/>
    </row>
    <row r="3" spans="1:4" x14ac:dyDescent="0.25">
      <c r="A3" s="141" t="s">
        <v>48</v>
      </c>
      <c r="B3" s="141"/>
      <c r="C3" s="141"/>
      <c r="D3" s="141"/>
    </row>
    <row r="4" spans="1:4" x14ac:dyDescent="0.25">
      <c r="A4" s="25" t="s">
        <v>169</v>
      </c>
    </row>
    <row r="5" spans="1:4" x14ac:dyDescent="0.25">
      <c r="B5" s="105" t="s">
        <v>171</v>
      </c>
      <c r="C5" s="205" t="s">
        <v>173</v>
      </c>
      <c r="D5" s="205" t="s">
        <v>174</v>
      </c>
    </row>
    <row r="6" spans="1:4" x14ac:dyDescent="0.25">
      <c r="A6" s="200" t="s">
        <v>170</v>
      </c>
      <c r="B6" s="200"/>
      <c r="C6" s="206"/>
      <c r="D6" s="206"/>
    </row>
    <row r="7" spans="1:4" x14ac:dyDescent="0.25">
      <c r="A7">
        <v>1</v>
      </c>
      <c r="B7" t="s">
        <v>489</v>
      </c>
      <c r="C7" s="202">
        <v>200</v>
      </c>
    </row>
    <row r="8" spans="1:4" x14ac:dyDescent="0.25">
      <c r="A8">
        <v>2</v>
      </c>
      <c r="B8" t="s">
        <v>490</v>
      </c>
      <c r="C8" s="202">
        <v>200</v>
      </c>
    </row>
    <row r="9" spans="1:4" x14ac:dyDescent="0.25">
      <c r="A9">
        <v>3</v>
      </c>
      <c r="B9" s="201" t="s">
        <v>491</v>
      </c>
      <c r="C9" s="202">
        <v>200</v>
      </c>
    </row>
    <row r="10" spans="1:4" x14ac:dyDescent="0.25">
      <c r="A10">
        <v>4</v>
      </c>
      <c r="B10" s="213" t="s">
        <v>492</v>
      </c>
      <c r="C10" s="202">
        <v>2000</v>
      </c>
    </row>
    <row r="11" spans="1:4" x14ac:dyDescent="0.25">
      <c r="A11">
        <v>5</v>
      </c>
      <c r="B11" s="201" t="s">
        <v>493</v>
      </c>
      <c r="C11" s="202">
        <v>500</v>
      </c>
    </row>
    <row r="12" spans="1:4" x14ac:dyDescent="0.25">
      <c r="A12">
        <v>6</v>
      </c>
      <c r="B12" s="213" t="s">
        <v>494</v>
      </c>
      <c r="C12" s="202">
        <v>500</v>
      </c>
    </row>
    <row r="13" spans="1:4" x14ac:dyDescent="0.25">
      <c r="A13">
        <v>7</v>
      </c>
      <c r="B13" s="213" t="s">
        <v>495</v>
      </c>
      <c r="C13" s="203">
        <v>701.96</v>
      </c>
    </row>
    <row r="14" spans="1:4" x14ac:dyDescent="0.25">
      <c r="A14">
        <v>8</v>
      </c>
      <c r="B14" s="201" t="s">
        <v>496</v>
      </c>
      <c r="C14" s="202">
        <v>1000</v>
      </c>
    </row>
    <row r="15" spans="1:4" x14ac:dyDescent="0.25">
      <c r="A15">
        <v>9</v>
      </c>
      <c r="B15" s="201" t="s">
        <v>497</v>
      </c>
      <c r="C15" s="202">
        <v>5000</v>
      </c>
    </row>
    <row r="16" spans="1:4" x14ac:dyDescent="0.25">
      <c r="A16">
        <v>10</v>
      </c>
      <c r="B16" s="201" t="s">
        <v>498</v>
      </c>
      <c r="C16" s="202">
        <v>1200</v>
      </c>
    </row>
    <row r="17" spans="1:4" x14ac:dyDescent="0.25">
      <c r="A17">
        <v>11</v>
      </c>
      <c r="B17" s="213" t="s">
        <v>499</v>
      </c>
      <c r="C17" s="202">
        <v>1600</v>
      </c>
    </row>
    <row r="18" spans="1:4" x14ac:dyDescent="0.25">
      <c r="C18" s="207"/>
    </row>
    <row r="19" spans="1:4" x14ac:dyDescent="0.25">
      <c r="A19" s="200" t="s">
        <v>172</v>
      </c>
      <c r="B19" s="200"/>
      <c r="C19" s="206"/>
      <c r="D19" s="206"/>
    </row>
    <row r="20" spans="1:4" x14ac:dyDescent="0.25">
      <c r="A20">
        <v>1</v>
      </c>
      <c r="B20" t="s">
        <v>473</v>
      </c>
      <c r="D20" s="202">
        <v>200</v>
      </c>
    </row>
    <row r="21" spans="1:4" x14ac:dyDescent="0.25">
      <c r="A21">
        <v>2</v>
      </c>
      <c r="B21" t="s">
        <v>474</v>
      </c>
      <c r="D21" s="202">
        <v>2200</v>
      </c>
    </row>
    <row r="22" spans="1:4" x14ac:dyDescent="0.25">
      <c r="A22">
        <v>3</v>
      </c>
      <c r="B22" s="201" t="s">
        <v>475</v>
      </c>
      <c r="D22" s="202">
        <v>375</v>
      </c>
    </row>
    <row r="23" spans="1:4" x14ac:dyDescent="0.25">
      <c r="A23">
        <v>4</v>
      </c>
      <c r="B23" s="201" t="s">
        <v>476</v>
      </c>
      <c r="D23" s="203">
        <f>14*100*1.1525</f>
        <v>1613.5</v>
      </c>
    </row>
    <row r="24" spans="1:4" x14ac:dyDescent="0.25">
      <c r="A24">
        <v>5</v>
      </c>
      <c r="B24" s="201" t="s">
        <v>477</v>
      </c>
      <c r="D24" s="202">
        <v>80</v>
      </c>
    </row>
    <row r="25" spans="1:4" x14ac:dyDescent="0.25">
      <c r="A25">
        <v>6</v>
      </c>
      <c r="B25" s="201" t="s">
        <v>478</v>
      </c>
      <c r="D25" s="202">
        <v>52.5</v>
      </c>
    </row>
    <row r="26" spans="1:4" x14ac:dyDescent="0.25">
      <c r="A26">
        <v>7</v>
      </c>
      <c r="B26" s="201" t="s">
        <v>479</v>
      </c>
      <c r="D26" s="202">
        <v>3400</v>
      </c>
    </row>
    <row r="27" spans="1:4" x14ac:dyDescent="0.25">
      <c r="A27">
        <v>8</v>
      </c>
      <c r="B27" s="201" t="s">
        <v>480</v>
      </c>
      <c r="D27" s="202">
        <v>2000</v>
      </c>
    </row>
    <row r="28" spans="1:4" x14ac:dyDescent="0.25">
      <c r="A28">
        <v>9</v>
      </c>
      <c r="B28" s="201" t="s">
        <v>481</v>
      </c>
      <c r="D28" s="202">
        <v>2000</v>
      </c>
    </row>
    <row r="29" spans="1:4" x14ac:dyDescent="0.25">
      <c r="A29">
        <v>11</v>
      </c>
      <c r="B29" s="201" t="s">
        <v>482</v>
      </c>
      <c r="D29" s="202">
        <v>300</v>
      </c>
    </row>
    <row r="30" spans="1:4" x14ac:dyDescent="0.25">
      <c r="A30">
        <v>12</v>
      </c>
      <c r="B30" s="201" t="s">
        <v>483</v>
      </c>
      <c r="D30" s="202">
        <v>650</v>
      </c>
    </row>
    <row r="31" spans="1:4" x14ac:dyDescent="0.25">
      <c r="A31">
        <v>13</v>
      </c>
      <c r="B31" s="201" t="s">
        <v>484</v>
      </c>
      <c r="D31" s="202">
        <v>100</v>
      </c>
    </row>
    <row r="32" spans="1:4" x14ac:dyDescent="0.25">
      <c r="A32">
        <v>14</v>
      </c>
      <c r="B32" s="201" t="s">
        <v>485</v>
      </c>
      <c r="D32" s="202">
        <v>100</v>
      </c>
    </row>
    <row r="33" spans="1:4" x14ac:dyDescent="0.25">
      <c r="A33">
        <v>15</v>
      </c>
      <c r="B33" s="201" t="s">
        <v>486</v>
      </c>
      <c r="D33" s="202">
        <v>100</v>
      </c>
    </row>
    <row r="34" spans="1:4" x14ac:dyDescent="0.25">
      <c r="A34">
        <v>16</v>
      </c>
      <c r="B34" s="201" t="s">
        <v>487</v>
      </c>
      <c r="D34" s="202">
        <v>960</v>
      </c>
    </row>
    <row r="35" spans="1:4" x14ac:dyDescent="0.25">
      <c r="A35">
        <v>17</v>
      </c>
      <c r="B35" s="201" t="s">
        <v>488</v>
      </c>
      <c r="D35" s="202">
        <v>800</v>
      </c>
    </row>
    <row r="37" spans="1:4" x14ac:dyDescent="0.25">
      <c r="A37" s="200" t="s">
        <v>175</v>
      </c>
      <c r="B37" s="200"/>
      <c r="C37" s="202">
        <f>SUM(C7:C18)</f>
        <v>13101.96</v>
      </c>
      <c r="D37" s="202">
        <f>SUM(F4)</f>
        <v>0</v>
      </c>
    </row>
    <row r="38" spans="1:4" x14ac:dyDescent="0.25">
      <c r="A38" s="200" t="s">
        <v>177</v>
      </c>
      <c r="B38" s="200"/>
      <c r="C38" s="208">
        <v>730</v>
      </c>
      <c r="D38" s="209"/>
    </row>
    <row r="40" spans="1:4" x14ac:dyDescent="0.25">
      <c r="A40" s="200" t="s">
        <v>176</v>
      </c>
      <c r="B40" s="200"/>
      <c r="C40" s="206"/>
      <c r="D40" s="206"/>
    </row>
    <row r="41" spans="1:4" x14ac:dyDescent="0.25">
      <c r="A41">
        <v>1</v>
      </c>
      <c r="B41" t="s">
        <v>458</v>
      </c>
      <c r="D41" s="202">
        <v>1237.1300000000001</v>
      </c>
    </row>
    <row r="42" spans="1:4" ht="15.75" x14ac:dyDescent="0.25">
      <c r="A42">
        <v>2</v>
      </c>
      <c r="B42" t="s">
        <v>459</v>
      </c>
      <c r="D42" s="210">
        <v>1524.56</v>
      </c>
    </row>
    <row r="43" spans="1:4" ht="15.75" x14ac:dyDescent="0.25">
      <c r="A43">
        <v>3</v>
      </c>
      <c r="B43" t="s">
        <v>460</v>
      </c>
      <c r="D43" s="210">
        <v>186.44</v>
      </c>
    </row>
    <row r="44" spans="1:4" ht="15.75" x14ac:dyDescent="0.25">
      <c r="A44">
        <v>4</v>
      </c>
      <c r="B44" t="s">
        <v>461</v>
      </c>
      <c r="D44" s="210">
        <v>3400</v>
      </c>
    </row>
    <row r="45" spans="1:4" ht="15.75" x14ac:dyDescent="0.25">
      <c r="A45">
        <v>5</v>
      </c>
      <c r="B45" t="s">
        <v>462</v>
      </c>
      <c r="D45" s="210">
        <v>3359.04</v>
      </c>
    </row>
    <row r="46" spans="1:4" ht="15.75" x14ac:dyDescent="0.25">
      <c r="A46">
        <v>6</v>
      </c>
      <c r="B46" t="s">
        <v>463</v>
      </c>
      <c r="D46" s="210">
        <v>2400</v>
      </c>
    </row>
    <row r="47" spans="1:4" ht="15.75" x14ac:dyDescent="0.25">
      <c r="A47">
        <v>7</v>
      </c>
      <c r="B47" t="s">
        <v>464</v>
      </c>
      <c r="D47" s="210">
        <v>23.49</v>
      </c>
    </row>
    <row r="48" spans="1:4" ht="15.75" x14ac:dyDescent="0.25">
      <c r="A48">
        <v>8</v>
      </c>
      <c r="B48" t="s">
        <v>465</v>
      </c>
      <c r="D48" s="210">
        <f>40*5</f>
        <v>200</v>
      </c>
    </row>
    <row r="49" spans="1:4" ht="15.75" x14ac:dyDescent="0.25">
      <c r="A49">
        <v>9</v>
      </c>
      <c r="B49" t="s">
        <v>466</v>
      </c>
      <c r="D49" s="210">
        <v>482.47</v>
      </c>
    </row>
    <row r="50" spans="1:4" ht="15.75" x14ac:dyDescent="0.25">
      <c r="A50">
        <v>10</v>
      </c>
      <c r="B50" t="s">
        <v>467</v>
      </c>
      <c r="D50" s="210">
        <v>270.14999999999998</v>
      </c>
    </row>
    <row r="51" spans="1:4" ht="15.75" x14ac:dyDescent="0.25">
      <c r="A51">
        <v>11</v>
      </c>
      <c r="B51" t="s">
        <v>468</v>
      </c>
      <c r="D51" s="210">
        <v>200</v>
      </c>
    </row>
    <row r="52" spans="1:4" x14ac:dyDescent="0.25">
      <c r="A52">
        <v>12</v>
      </c>
      <c r="B52" t="s">
        <v>469</v>
      </c>
      <c r="D52" s="202">
        <v>0</v>
      </c>
    </row>
    <row r="53" spans="1:4" x14ac:dyDescent="0.25">
      <c r="A53">
        <v>13</v>
      </c>
      <c r="B53" t="s">
        <v>470</v>
      </c>
      <c r="D53" s="202">
        <v>0</v>
      </c>
    </row>
    <row r="54" spans="1:4" x14ac:dyDescent="0.25">
      <c r="A54">
        <v>14</v>
      </c>
      <c r="B54" t="s">
        <v>472</v>
      </c>
      <c r="D54" s="202">
        <v>848.52</v>
      </c>
    </row>
    <row r="55" spans="1:4" x14ac:dyDescent="0.25">
      <c r="A55">
        <v>15</v>
      </c>
      <c r="B55" t="s">
        <v>471</v>
      </c>
      <c r="D55" s="202">
        <v>0</v>
      </c>
    </row>
    <row r="56" spans="1:4" x14ac:dyDescent="0.25">
      <c r="A56">
        <v>16</v>
      </c>
      <c r="B56" t="s">
        <v>457</v>
      </c>
      <c r="D56" s="202">
        <v>0</v>
      </c>
    </row>
    <row r="57" spans="1:4" x14ac:dyDescent="0.25">
      <c r="D57" s="211"/>
    </row>
    <row r="58" spans="1:4" x14ac:dyDescent="0.25">
      <c r="A58" s="200" t="s">
        <v>178</v>
      </c>
      <c r="B58" s="200"/>
      <c r="C58" s="206"/>
      <c r="D58" s="206"/>
    </row>
    <row r="59" spans="1:4" x14ac:dyDescent="0.25">
      <c r="A59">
        <v>1</v>
      </c>
      <c r="B59" t="s">
        <v>449</v>
      </c>
      <c r="C59" s="202">
        <v>1850</v>
      </c>
    </row>
    <row r="60" spans="1:4" x14ac:dyDescent="0.25">
      <c r="A60">
        <v>2</v>
      </c>
      <c r="B60" t="s">
        <v>450</v>
      </c>
      <c r="C60" s="202">
        <v>2750</v>
      </c>
    </row>
    <row r="61" spans="1:4" x14ac:dyDescent="0.25">
      <c r="A61">
        <v>3</v>
      </c>
      <c r="B61" t="s">
        <v>451</v>
      </c>
      <c r="C61" s="202">
        <v>13028.94</v>
      </c>
    </row>
    <row r="62" spans="1:4" x14ac:dyDescent="0.25">
      <c r="A62">
        <v>4</v>
      </c>
      <c r="B62" t="s">
        <v>452</v>
      </c>
      <c r="C62" s="202">
        <v>0</v>
      </c>
    </row>
    <row r="63" spans="1:4" x14ac:dyDescent="0.25">
      <c r="A63">
        <v>5</v>
      </c>
      <c r="B63" t="s">
        <v>453</v>
      </c>
      <c r="C63" s="202">
        <v>570</v>
      </c>
    </row>
    <row r="64" spans="1:4" x14ac:dyDescent="0.25">
      <c r="A64">
        <v>6</v>
      </c>
      <c r="B64" t="s">
        <v>454</v>
      </c>
      <c r="C64" s="203">
        <v>700</v>
      </c>
    </row>
    <row r="65" spans="1:4" x14ac:dyDescent="0.25">
      <c r="A65">
        <v>7</v>
      </c>
      <c r="B65" t="s">
        <v>455</v>
      </c>
      <c r="C65" s="203">
        <v>60</v>
      </c>
    </row>
    <row r="66" spans="1:4" x14ac:dyDescent="0.25">
      <c r="A66">
        <v>8</v>
      </c>
      <c r="B66" t="s">
        <v>456</v>
      </c>
      <c r="C66" s="203">
        <v>2520</v>
      </c>
    </row>
    <row r="67" spans="1:4" x14ac:dyDescent="0.25">
      <c r="A67">
        <v>9</v>
      </c>
      <c r="B67" t="s">
        <v>457</v>
      </c>
      <c r="C67" s="203">
        <v>0</v>
      </c>
    </row>
    <row r="68" spans="1:4" ht="15.75" thickBot="1" x14ac:dyDescent="0.3">
      <c r="C68" s="211"/>
    </row>
    <row r="69" spans="1:4" ht="15.75" thickTop="1" x14ac:dyDescent="0.25">
      <c r="A69" s="200" t="s">
        <v>179</v>
      </c>
      <c r="B69" s="200"/>
      <c r="C69" s="212">
        <f>C37+SUM(C59:C67)</f>
        <v>34580.9</v>
      </c>
      <c r="D69" s="202">
        <f>D37+SUM(D20:D56)</f>
        <v>29062.800000000007</v>
      </c>
    </row>
    <row r="70" spans="1:4" x14ac:dyDescent="0.25">
      <c r="A70" s="200" t="s">
        <v>180</v>
      </c>
      <c r="B70" s="200"/>
      <c r="C70" s="208">
        <f>C69-D69</f>
        <v>5518.0999999999949</v>
      </c>
      <c r="D70" s="209"/>
    </row>
  </sheetData>
  <mergeCells count="12">
    <mergeCell ref="A58:B58"/>
    <mergeCell ref="A69:B69"/>
    <mergeCell ref="A70:B70"/>
    <mergeCell ref="C70:D70"/>
    <mergeCell ref="A1:D2"/>
    <mergeCell ref="A3:D3"/>
    <mergeCell ref="A37:B37"/>
    <mergeCell ref="A19:B19"/>
    <mergeCell ref="A6:B6"/>
    <mergeCell ref="A40:B40"/>
    <mergeCell ref="A38:B38"/>
    <mergeCell ref="C38:D3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Aurora</cp:lastModifiedBy>
  <dcterms:created xsi:type="dcterms:W3CDTF">2013-04-08T20:36:39Z</dcterms:created>
  <dcterms:modified xsi:type="dcterms:W3CDTF">2015-01-31T20:23:42Z</dcterms:modified>
</cp:coreProperties>
</file>