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ki\Dropbox\ASCE 2014-2015\Annual Report\"/>
    </mc:Choice>
  </mc:AlternateContent>
  <bookViews>
    <workbookView xWindow="0" yWindow="0" windowWidth="18225" windowHeight="10335"/>
  </bookViews>
  <sheets>
    <sheet name="Budget 2015-2016" sheetId="1" r:id="rId1"/>
    <sheet name="Appendix Tab" sheetId="3" r:id="rId2"/>
  </sheets>
  <externalReferences>
    <externalReference r:id="rId3"/>
  </externalReferences>
  <definedNames>
    <definedName name="PROJECT">'[1]Annual Budget Request'!$N$1:$N$3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3" l="1"/>
  <c r="E21" i="3"/>
  <c r="E22" i="3"/>
  <c r="E25" i="3"/>
  <c r="E26" i="3"/>
  <c r="E27" i="3"/>
  <c r="E28" i="3"/>
  <c r="E29" i="3"/>
  <c r="E30" i="3"/>
  <c r="E31" i="3"/>
  <c r="E32" i="3"/>
  <c r="E33" i="3"/>
  <c r="E34" i="3"/>
  <c r="E35" i="3"/>
  <c r="E36" i="3"/>
  <c r="E40" i="3"/>
  <c r="E41" i="3"/>
  <c r="E42" i="3"/>
  <c r="E43" i="3"/>
  <c r="E44" i="3"/>
  <c r="E45" i="3"/>
  <c r="E48" i="3"/>
  <c r="E49" i="3"/>
  <c r="E50" i="3"/>
  <c r="E51" i="3"/>
  <c r="E52" i="3"/>
  <c r="E53" i="3"/>
  <c r="E54" i="3"/>
  <c r="E55" i="3"/>
  <c r="E56" i="3"/>
  <c r="E57" i="3"/>
  <c r="E58" i="3"/>
  <c r="E59" i="3"/>
  <c r="E60" i="3"/>
  <c r="E61" i="3"/>
  <c r="E62" i="3"/>
  <c r="E63" i="3"/>
  <c r="E64" i="3"/>
  <c r="E65" i="3"/>
  <c r="E69" i="3"/>
  <c r="E70" i="3"/>
  <c r="E71" i="3"/>
  <c r="E72" i="3"/>
  <c r="E73" i="3"/>
  <c r="E74" i="3"/>
  <c r="E82" i="3"/>
  <c r="E83" i="3"/>
  <c r="E84" i="3"/>
  <c r="E85" i="3"/>
  <c r="E86" i="3"/>
  <c r="E87" i="3"/>
  <c r="E88" i="3"/>
  <c r="E89" i="3"/>
  <c r="E90" i="3"/>
  <c r="E91" i="3"/>
  <c r="E92" i="3"/>
  <c r="E93" i="3"/>
  <c r="E96" i="3"/>
  <c r="E97" i="3"/>
  <c r="E98" i="3"/>
  <c r="E99" i="3"/>
  <c r="E100" i="3"/>
  <c r="E101" i="3"/>
  <c r="E102" i="3"/>
  <c r="E103" i="3"/>
  <c r="E104" i="3"/>
  <c r="E106" i="3"/>
  <c r="E107" i="3"/>
  <c r="E108" i="3"/>
  <c r="E109" i="3"/>
  <c r="E110" i="3"/>
  <c r="E111" i="3"/>
  <c r="E112" i="3"/>
  <c r="E114" i="3"/>
  <c r="E116" i="3"/>
  <c r="E124" i="3"/>
  <c r="E125" i="3"/>
  <c r="E126" i="3"/>
  <c r="E127" i="3"/>
  <c r="E128" i="3"/>
  <c r="E129" i="3"/>
  <c r="E130" i="3"/>
  <c r="E131" i="3"/>
  <c r="E132" i="3"/>
  <c r="E133" i="3"/>
  <c r="E134" i="3"/>
  <c r="E135" i="3"/>
  <c r="E136" i="3"/>
  <c r="E137" i="3"/>
  <c r="E138" i="3"/>
  <c r="E139" i="3"/>
  <c r="E140" i="3"/>
  <c r="E141" i="3"/>
  <c r="E142" i="3"/>
  <c r="E143" i="3"/>
  <c r="E144" i="3"/>
  <c r="E145" i="3"/>
  <c r="E146" i="3"/>
  <c r="E147" i="3"/>
  <c r="E150" i="3"/>
  <c r="E151" i="3"/>
  <c r="E153" i="3"/>
  <c r="E161" i="3"/>
  <c r="E162" i="3"/>
  <c r="E163" i="3"/>
  <c r="E164" i="3"/>
  <c r="E165" i="3"/>
  <c r="E166" i="3"/>
  <c r="E169" i="3"/>
  <c r="E170" i="3"/>
  <c r="E171" i="3"/>
  <c r="E172" i="3"/>
  <c r="E173" i="3"/>
  <c r="E174" i="3"/>
  <c r="E175" i="3"/>
  <c r="E178" i="3"/>
  <c r="E180" i="3"/>
  <c r="E211" i="3"/>
  <c r="E212" i="3"/>
  <c r="E213" i="3"/>
  <c r="E214" i="3"/>
  <c r="E215" i="3"/>
  <c r="E216" i="3"/>
  <c r="E217" i="3"/>
  <c r="E218" i="3"/>
  <c r="E219" i="3"/>
  <c r="E220" i="3"/>
  <c r="E223" i="3"/>
  <c r="E224" i="3"/>
  <c r="E225" i="3"/>
  <c r="E228" i="3"/>
  <c r="E229" i="3"/>
  <c r="E230" i="3"/>
  <c r="E231" i="3"/>
  <c r="E232" i="3"/>
  <c r="E233" i="3"/>
  <c r="E234" i="3"/>
  <c r="E237" i="3"/>
  <c r="G21" i="1"/>
  <c r="G22" i="1"/>
  <c r="G23" i="1"/>
  <c r="G24" i="1"/>
</calcChain>
</file>

<file path=xl/comments1.xml><?xml version="1.0" encoding="utf-8"?>
<comments xmlns="http://schemas.openxmlformats.org/spreadsheetml/2006/main">
  <authors>
    <author>James O'Hara</author>
  </authors>
  <commentList>
    <comment ref="I27" authorId="0" shapeId="0">
      <text>
        <r>
          <rPr>
            <sz val="9"/>
            <color indexed="81"/>
            <rFont val="Tahoma"/>
            <family val="2"/>
          </rPr>
          <t xml:space="preserve">please include items </t>
        </r>
        <r>
          <rPr>
            <b/>
            <sz val="9"/>
            <color indexed="81"/>
            <rFont val="Tahoma"/>
            <family val="2"/>
          </rPr>
          <t xml:space="preserve">(e.g. posters, art supplies, plane tickets, etc.) </t>
        </r>
        <r>
          <rPr>
            <sz val="9"/>
            <color indexed="81"/>
            <rFont val="Tahoma"/>
            <family val="2"/>
          </rPr>
          <t xml:space="preserve">associated with the cost of this project. 
</t>
        </r>
      </text>
    </comment>
    <comment ref="I37" authorId="0" shapeId="0">
      <text>
        <r>
          <rPr>
            <sz val="9"/>
            <color indexed="81"/>
            <rFont val="Tahoma"/>
            <family val="2"/>
          </rPr>
          <t xml:space="preserve">please include items </t>
        </r>
        <r>
          <rPr>
            <b/>
            <sz val="9"/>
            <color indexed="81"/>
            <rFont val="Tahoma"/>
            <family val="2"/>
          </rPr>
          <t xml:space="preserve">(e.g. posters, art supplies, plane tickets, etc.) </t>
        </r>
        <r>
          <rPr>
            <sz val="9"/>
            <color indexed="81"/>
            <rFont val="Tahoma"/>
            <family val="2"/>
          </rPr>
          <t xml:space="preserve">associated with the cost of this project. 
</t>
        </r>
      </text>
    </comment>
    <comment ref="I47" authorId="0" shapeId="0">
      <text>
        <r>
          <rPr>
            <sz val="9"/>
            <color indexed="81"/>
            <rFont val="Tahoma"/>
            <family val="2"/>
          </rPr>
          <t xml:space="preserve">please include items </t>
        </r>
        <r>
          <rPr>
            <b/>
            <sz val="9"/>
            <color indexed="81"/>
            <rFont val="Tahoma"/>
            <family val="2"/>
          </rPr>
          <t xml:space="preserve">(e.g. posters, art supplies, plane tickets, etc.) </t>
        </r>
        <r>
          <rPr>
            <sz val="9"/>
            <color indexed="81"/>
            <rFont val="Tahoma"/>
            <family val="2"/>
          </rPr>
          <t xml:space="preserve">associated with the cost of this project. 
</t>
        </r>
      </text>
    </comment>
    <comment ref="I58" authorId="0" shapeId="0">
      <text>
        <r>
          <rPr>
            <sz val="9"/>
            <color indexed="81"/>
            <rFont val="Tahoma"/>
            <family val="2"/>
          </rPr>
          <t xml:space="preserve">please include items </t>
        </r>
        <r>
          <rPr>
            <b/>
            <sz val="9"/>
            <color indexed="81"/>
            <rFont val="Tahoma"/>
            <family val="2"/>
          </rPr>
          <t xml:space="preserve">(e.g. posters, art supplies, plane tickets, etc.) </t>
        </r>
        <r>
          <rPr>
            <sz val="9"/>
            <color indexed="81"/>
            <rFont val="Tahoma"/>
            <family val="2"/>
          </rPr>
          <t xml:space="preserve">associated with the cost of this project. 
</t>
        </r>
      </text>
    </comment>
    <comment ref="I68" authorId="0" shapeId="0">
      <text>
        <r>
          <rPr>
            <sz val="9"/>
            <color indexed="81"/>
            <rFont val="Tahoma"/>
            <family val="2"/>
          </rPr>
          <t xml:space="preserve">please include items </t>
        </r>
        <r>
          <rPr>
            <b/>
            <sz val="9"/>
            <color indexed="81"/>
            <rFont val="Tahoma"/>
            <family val="2"/>
          </rPr>
          <t xml:space="preserve">(e.g. posters, art supplies, plane tickets, etc.) </t>
        </r>
        <r>
          <rPr>
            <sz val="9"/>
            <color indexed="81"/>
            <rFont val="Tahoma"/>
            <family val="2"/>
          </rPr>
          <t xml:space="preserve">associated with the cost of this project. 
</t>
        </r>
      </text>
    </comment>
    <comment ref="I78" authorId="0" shapeId="0">
      <text>
        <r>
          <rPr>
            <sz val="9"/>
            <color indexed="81"/>
            <rFont val="Tahoma"/>
            <family val="2"/>
          </rPr>
          <t xml:space="preserve">please include items </t>
        </r>
        <r>
          <rPr>
            <b/>
            <sz val="9"/>
            <color indexed="81"/>
            <rFont val="Tahoma"/>
            <family val="2"/>
          </rPr>
          <t xml:space="preserve">(e.g. posters, art supplies, plane tickets, etc.) </t>
        </r>
        <r>
          <rPr>
            <sz val="9"/>
            <color indexed="81"/>
            <rFont val="Tahoma"/>
            <family val="2"/>
          </rPr>
          <t xml:space="preserve">associated with the cost of this project. 
</t>
        </r>
      </text>
    </comment>
    <comment ref="I88" authorId="0" shapeId="0">
      <text>
        <r>
          <rPr>
            <sz val="9"/>
            <color indexed="81"/>
            <rFont val="Tahoma"/>
            <family val="2"/>
          </rPr>
          <t xml:space="preserve">please include items </t>
        </r>
        <r>
          <rPr>
            <b/>
            <sz val="9"/>
            <color indexed="81"/>
            <rFont val="Tahoma"/>
            <family val="2"/>
          </rPr>
          <t xml:space="preserve">(e.g. posters, art supplies, plane tickets, etc.) </t>
        </r>
        <r>
          <rPr>
            <sz val="9"/>
            <color indexed="81"/>
            <rFont val="Tahoma"/>
            <family val="2"/>
          </rPr>
          <t xml:space="preserve">associated with the cost of this project. 
</t>
        </r>
      </text>
    </comment>
    <comment ref="I98" authorId="0" shapeId="0">
      <text>
        <r>
          <rPr>
            <sz val="9"/>
            <color indexed="81"/>
            <rFont val="Tahoma"/>
            <family val="2"/>
          </rPr>
          <t xml:space="preserve">please include items </t>
        </r>
        <r>
          <rPr>
            <b/>
            <sz val="9"/>
            <color indexed="81"/>
            <rFont val="Tahoma"/>
            <family val="2"/>
          </rPr>
          <t xml:space="preserve">(e.g. posters, art supplies, plane tickets, etc.) </t>
        </r>
        <r>
          <rPr>
            <sz val="9"/>
            <color indexed="81"/>
            <rFont val="Tahoma"/>
            <family val="2"/>
          </rPr>
          <t xml:space="preserve">associated with the cost of this project. 
</t>
        </r>
      </text>
    </comment>
    <comment ref="I108" authorId="0" shapeId="0">
      <text>
        <r>
          <rPr>
            <sz val="9"/>
            <color indexed="81"/>
            <rFont val="Tahoma"/>
            <family val="2"/>
          </rPr>
          <t xml:space="preserve">please include items </t>
        </r>
        <r>
          <rPr>
            <b/>
            <sz val="9"/>
            <color indexed="81"/>
            <rFont val="Tahoma"/>
            <family val="2"/>
          </rPr>
          <t xml:space="preserve">(e.g. posters, art supplies, plane tickets, etc.) </t>
        </r>
        <r>
          <rPr>
            <sz val="9"/>
            <color indexed="81"/>
            <rFont val="Tahoma"/>
            <family val="2"/>
          </rPr>
          <t xml:space="preserve">associated with the cost of this project. 
</t>
        </r>
      </text>
    </comment>
  </commentList>
</comments>
</file>

<file path=xl/sharedStrings.xml><?xml version="1.0" encoding="utf-8"?>
<sst xmlns="http://schemas.openxmlformats.org/spreadsheetml/2006/main" count="536" uniqueCount="255">
  <si>
    <t>Other</t>
  </si>
  <si>
    <t>Organization Name:</t>
  </si>
  <si>
    <t>American Society of Civil Engineers</t>
  </si>
  <si>
    <t>Number of members:</t>
  </si>
  <si>
    <t>Number of projects:</t>
  </si>
  <si>
    <t>Adam Zions</t>
  </si>
  <si>
    <t>Financial Officer Email:</t>
  </si>
  <si>
    <t>Azions@mail.usf.edu</t>
  </si>
  <si>
    <t>Description:</t>
  </si>
  <si>
    <t>The mission of the USF Student Chapter of American Society of Civil Engineers is to enhance the professional and personal development of civil engineering students at USF, to promote the College of Engineering, and to serve the community. This mission is accomplished through technical, professional, and civic activities by active participation in professional meetings, technical presentations and tours, community service, and competitions in the Annual ASCE Southeast Student Regional Conference. By accomplishing our mission and working on the below projects, students who graduate from USF and the College of Engineering will have a highly regarded degree amongst the professional world, which in turn will enhance the profile of USF and the College of Engineering as one of the best worldwide academic institutes to attend</t>
  </si>
  <si>
    <t>Activity and Service Fee Recommendation Committee Use Only</t>
  </si>
  <si>
    <t>Date reviewed:</t>
  </si>
  <si>
    <t>Total Requests</t>
  </si>
  <si>
    <t>Food</t>
  </si>
  <si>
    <t>Materials</t>
  </si>
  <si>
    <t>OH</t>
  </si>
  <si>
    <t>Budget Total</t>
  </si>
  <si>
    <t>Project name:</t>
  </si>
  <si>
    <t>Week of Welcome Engineering Block Party</t>
  </si>
  <si>
    <t>Project Description:</t>
  </si>
  <si>
    <t>Week of Welcome Engineering Block Party is a WOW event held in the engineering courtyard where different organizations advertise for new members to join. Food and giveaways will be provided to attract aspiring engineers to get hands on experience. Shirts requested in earlier project. Some materials needed will be used to create a visual display that can be used for later event as well as create interactive games.</t>
  </si>
  <si>
    <t>Date:</t>
  </si>
  <si>
    <t>Number of students attending:</t>
  </si>
  <si>
    <t>Project Type:</t>
  </si>
  <si>
    <t>Event</t>
  </si>
  <si>
    <t>Location:</t>
  </si>
  <si>
    <t>Engineering Courty Yard</t>
  </si>
  <si>
    <t>Schedule:</t>
  </si>
  <si>
    <t>Total</t>
  </si>
  <si>
    <t>Request:</t>
  </si>
  <si>
    <t>Allocation:</t>
  </si>
  <si>
    <t>Allocation Notes:</t>
  </si>
  <si>
    <t>Student Chapter Minor Competitions</t>
  </si>
  <si>
    <t>The USF ASCE student chapter represents USF and the College of Engineering by participating in various competitions at this annual conference. There are 11 competitions, not including the Steel Bridge and Concrete Canoe competitions, which we compete in that we must use our own materials. Materials needed are concrete mix, steel, wood, sand, and other supplies.
Competitions are subject to change every year and rules may require more materials,  on average we provided competition team with a budget of $100 to be competitive in their specific competiitons.</t>
  </si>
  <si>
    <t>March 2016</t>
  </si>
  <si>
    <t>35-50</t>
  </si>
  <si>
    <t>University of Alabama</t>
  </si>
  <si>
    <t>T-Shirts</t>
  </si>
  <si>
    <t xml:space="preserve"> ASCE needs t-shirts in order to promote and advertise our organization through the year at the many student events we participate. T-shirts would be an easy way to recruit people around campus, as well as, show our pride for our school and organization as we compete in conferences. It would also help to enhance the profile of USF's College of Engineering.</t>
  </si>
  <si>
    <t>Varies</t>
  </si>
  <si>
    <t>WOW,Expo, Going Green</t>
  </si>
  <si>
    <t>ASCE Lecture Series</t>
  </si>
  <si>
    <t xml:space="preserve">Throughout the semester, once every month, we invite professional engineers to speak to students and share their knowledge of the field of engineering. This offers students an inside look as to how engineering in the field is done, and also provides the opportunity to network for internships. There are roughly 40 members that attend each lecture. </t>
  </si>
  <si>
    <t>Once A Month</t>
  </si>
  <si>
    <t>35-40</t>
  </si>
  <si>
    <t>"Enter"</t>
  </si>
  <si>
    <t>Social At Riverfront</t>
  </si>
  <si>
    <t>This event allows for ASCE and all other students to join together and relax just before finals. Everyone is there to socialize, play games, meet new people, and say farwell to those who are soon to be leaving. Materials may include, but not limited to:  Speaker rental, canoe and kayak rentals, ice breaker game materials, etc.</t>
  </si>
  <si>
    <t>November 2015</t>
  </si>
  <si>
    <t>30-40</t>
  </si>
  <si>
    <t>Riverfront Park</t>
  </si>
  <si>
    <t>ASCE Out in the Fields</t>
  </si>
  <si>
    <t>ASCE takes you out of the classroom and into the real world with experiences that will help you understand what the work force does in our field. During this half day event, we will meet up with a professional engineering firm to learn the ins and outs of the companies we all hope to join and thrive in after graduation. Since the trip is usually in the heat, we request food to be eaten by the students after or before the trip.</t>
  </si>
  <si>
    <t>April 2016</t>
  </si>
  <si>
    <t>20-30</t>
  </si>
  <si>
    <t>Site Visit</t>
  </si>
  <si>
    <t>Concrete Canoe Competition</t>
  </si>
  <si>
    <t>The Concrete Canoe Competition is an annual, nationwide competition hosted by ASCE National. The competition includes designing the ideal shape of the canoe with mind to competition rules, building the designed canoe, presenting a technical report, and participating in a series of races. Students involved in this competition gain hands-on experience, taking knowledge gained from the classroom and applying it design and construction of the project. Professional engineers find this very valuable as student participants will have a better understanding of engineering prior to graduation. See Appendix A, Page 1&amp;2</t>
  </si>
  <si>
    <t>Steel Bridge Competition</t>
  </si>
  <si>
    <t>The mission of the Student Steel Bridge Competition (SSBC) is to supplement the education of civil engineering students with a comprehensive, student-driven project experience from conception and design through fabrication, erection, and testing, culminating in a steel structure that meets client specifications and optimizes performance and economy. The SSBC increases awareness of real world engineering issues such as spatial constraints, material properties, strength, serviceability, fabrication and erection processes, safety, aesthetics, and cost. Success in inter-collegiate competition requires effective teamwork and project management. Future engineers are stimulated to innovate, practice professionalism, and use structural steel efficiently. See Appendix B, Page 3&amp;4.</t>
  </si>
  <si>
    <t>40-55</t>
  </si>
  <si>
    <t>Spring WOW Exhibition</t>
  </si>
  <si>
    <t xml:space="preserve"> Spring WOW Exhibition is a main event for the ASCE to teach the community, have fun and meet new people. This event is attended by all sorts of students from seniors to new incoming or future freshman . We, as ASCE members, see it as our job to inform the everyone of what being a Civil Engineer is all about. With the material supplied by Student Govenment, we will be able to construct a tank for our concrete canoe to have it on display. In addition, the funds would support a new exibition as decided by the Spring WOW Exhibition Chairperson that year. See Appendix C, Page 5.</t>
  </si>
  <si>
    <t>February 2016</t>
  </si>
  <si>
    <t>USF Campus</t>
  </si>
  <si>
    <t xml:space="preserve">1) Please email annual budgets to Judy Nichols at Judy@fla-asce.org </t>
  </si>
  <si>
    <t>American Society of Civil Engineers at USF</t>
  </si>
  <si>
    <t xml:space="preserve">Treasurer: </t>
  </si>
  <si>
    <t>2015-2016 Annual Budget Proposal</t>
  </si>
  <si>
    <t>TOTAL:</t>
  </si>
  <si>
    <t>Recruitment</t>
  </si>
  <si>
    <t>T-Shirts (in earlier request)</t>
  </si>
  <si>
    <t>Cups - 50 count</t>
  </si>
  <si>
    <t>Dixie Everyday 8-1/2 Inch Plates, 282 count</t>
  </si>
  <si>
    <t>Utensils - 100 pack</t>
  </si>
  <si>
    <t>Drinks</t>
  </si>
  <si>
    <t>Recruitment:</t>
  </si>
  <si>
    <t>Saftey</t>
  </si>
  <si>
    <t>Firm Grip General Purpose Gloves</t>
  </si>
  <si>
    <t>Respirators (10 pack)</t>
  </si>
  <si>
    <t>Safety:</t>
  </si>
  <si>
    <t>Innovation</t>
  </si>
  <si>
    <t>NewExhibiton Ideas</t>
  </si>
  <si>
    <t>Decorations</t>
  </si>
  <si>
    <t>Gravity Wall Showcase</t>
  </si>
  <si>
    <t>Concrete</t>
  </si>
  <si>
    <t>Soil</t>
  </si>
  <si>
    <t>Water Container</t>
  </si>
  <si>
    <t>Paint (1 gal bucket)</t>
  </si>
  <si>
    <t>Screws (1lb pack)</t>
  </si>
  <si>
    <t>Nails (5lb)</t>
  </si>
  <si>
    <t>11/32"x4'x8' Rtd Southern Yellow Pine Plywood Sheathing</t>
  </si>
  <si>
    <t>Wood (2"x4"x8')</t>
  </si>
  <si>
    <t>Materials:</t>
  </si>
  <si>
    <t xml:space="preserve">TOTAL </t>
  </si>
  <si>
    <t xml:space="preserve">UNIT </t>
  </si>
  <si>
    <t>QT</t>
  </si>
  <si>
    <t>PURPOSE</t>
  </si>
  <si>
    <t>DESCRIPTION</t>
  </si>
  <si>
    <t>C</t>
  </si>
  <si>
    <t>Appendix -</t>
  </si>
  <si>
    <t>Sponsors:</t>
  </si>
  <si>
    <t>Subtotal:</t>
  </si>
  <si>
    <t>Outdoor Event</t>
  </si>
  <si>
    <t>Safety</t>
  </si>
  <si>
    <t>Save Phace Gen Y Razor welding helmet</t>
  </si>
  <si>
    <t>Indoor Clear Safety Eyewear (4-Pack)</t>
  </si>
  <si>
    <t>Tekk Respirator Masks (20 pack)</t>
  </si>
  <si>
    <t>Liconln Electric Welding Gloves</t>
  </si>
  <si>
    <t>FG General Purpose  Gloves (Firm Grip)</t>
  </si>
  <si>
    <t>Assembly</t>
  </si>
  <si>
    <t>Wood</t>
  </si>
  <si>
    <t>Craftman 11 piece Socket Wrench Set</t>
  </si>
  <si>
    <t>Design</t>
  </si>
  <si>
    <t>Office Tools</t>
  </si>
  <si>
    <t>Tools:</t>
  </si>
  <si>
    <t>Visual Display</t>
  </si>
  <si>
    <t>Krylon Spray Paint</t>
  </si>
  <si>
    <t>Fabercation</t>
  </si>
  <si>
    <t>Nuts</t>
  </si>
  <si>
    <t>BOLTS</t>
  </si>
  <si>
    <t>BG8H27 RYOBI Bench Grinder Supplies</t>
  </si>
  <si>
    <t>Pro-Drilling And Driving Set, 80 Pcs</t>
  </si>
  <si>
    <t>TR17056C Ultra Steel (5 piece; 8 in)</t>
  </si>
  <si>
    <t>Milwaukee Prtable Band Saw Blades (24 TPI; 5/32 in)</t>
  </si>
  <si>
    <t>AP00995G Ultra Steel 1.5 amp Sand Paper</t>
  </si>
  <si>
    <t>AP00995G Ultra Steel 1.5 amp Palm Sander</t>
  </si>
  <si>
    <t>Dremel All Purpose Accessory Kit 710-04</t>
  </si>
  <si>
    <t>Dremel 3000</t>
  </si>
  <si>
    <t>WD-40</t>
  </si>
  <si>
    <t>Stinger Disposable Tungsten Welding Electrodes – 2% Thoriated</t>
  </si>
  <si>
    <t>RG45 (1/16 in)</t>
  </si>
  <si>
    <t>Premium Welding Electrodes (WeldingWire.com</t>
  </si>
  <si>
    <t>L-56 Licoln Electric (0.8mm; 12.5 LBS) Spool</t>
  </si>
  <si>
    <t>AK2C Weld Craft</t>
  </si>
  <si>
    <t>UN 1006 Gas (100% Ar)</t>
  </si>
  <si>
    <t>UN 1956 Gas (75% Ar , 25% CO2)</t>
  </si>
  <si>
    <t>DeWalt Metal Cutting Heavy Gauge Steel (14 in; 70 teeth)</t>
  </si>
  <si>
    <t>Diablo Metal Cutoff (14 in; 1/8 in)</t>
  </si>
  <si>
    <t>Steel Member Jig</t>
  </si>
  <si>
    <t>4130 Steel</t>
  </si>
  <si>
    <t>Steel Bridge</t>
  </si>
  <si>
    <t>B</t>
  </si>
  <si>
    <t>1/2" Steel Plate</t>
  </si>
  <si>
    <t>2" Diamter metal tube</t>
  </si>
  <si>
    <t>Custom engraved Plaque (6"x24")</t>
  </si>
  <si>
    <t>6-Foot Folding Table</t>
  </si>
  <si>
    <t>Paint (Assorted)</t>
  </si>
  <si>
    <t>Glass containers</t>
  </si>
  <si>
    <t>2"x4"x8' Lumber</t>
  </si>
  <si>
    <t>15/32 in. x 4 ft. x 8 ft. 3-Ply RTD Sheathing</t>
  </si>
  <si>
    <t>Visual Display:</t>
  </si>
  <si>
    <t>Mold Construction</t>
  </si>
  <si>
    <t>9x38" roller cover 3 pack</t>
  </si>
  <si>
    <t>4" roller frame</t>
  </si>
  <si>
    <t>9" roller frame</t>
  </si>
  <si>
    <t>2-Pack, 10 TPI Jig Saw Blades</t>
  </si>
  <si>
    <t>#10 x 4 in. Phillips Bugle Head Coarse Thread Sharp Point Polymer Coated Exterior Screw(1 lb.-Pack)</t>
  </si>
  <si>
    <t>#6 x 4 in. 20D Hot-Galvanized Steel Common Nails (5 lb.-Pack)</t>
  </si>
  <si>
    <t>Assorted Chisels</t>
  </si>
  <si>
    <t>Hand-Held Jig Saw</t>
  </si>
  <si>
    <t>Ryobi Drilling and Driving Accessory Kit (31-Piece)</t>
  </si>
  <si>
    <t>Ranger™ 3000 Compact Scale</t>
  </si>
  <si>
    <t xml:space="preserve">20 count 1/4" Depth Gauges </t>
  </si>
  <si>
    <t xml:space="preserve">20 count 1/2" Depth Gauges </t>
  </si>
  <si>
    <t>Volleyball Kneepads</t>
  </si>
  <si>
    <t>3M 5000 type:H-3384 respirator</t>
  </si>
  <si>
    <t>20 Ct. Box N-95 Particulate Respirators</t>
  </si>
  <si>
    <t>Indoor Safety Eyewear with Clear Lens</t>
  </si>
  <si>
    <t>50 count Latex Glove - Fits all</t>
  </si>
  <si>
    <t>Work Platform</t>
  </si>
  <si>
    <t>Sherpak 18' V-Style Strap - Pair</t>
  </si>
  <si>
    <t xml:space="preserve"> 8" Pneumatic Swivel Caster Wheel- Canoe Buggy</t>
  </si>
  <si>
    <t>White stain</t>
  </si>
  <si>
    <t>Red stain</t>
  </si>
  <si>
    <t>Navy Blue stain</t>
  </si>
  <si>
    <t>Gold stain</t>
  </si>
  <si>
    <t>4'x8'x1/2" Plywood</t>
  </si>
  <si>
    <t>2"x4"x8' lumber</t>
  </si>
  <si>
    <t>Black stain</t>
  </si>
  <si>
    <t>Sealer - Polyurethane 2 gallons - Canoe Buggy</t>
  </si>
  <si>
    <t>Mold Releasing Agent - 1 gallon</t>
  </si>
  <si>
    <t>Kilz 2 Latex Gallon Interior/Exterior Primer</t>
  </si>
  <si>
    <t>Brackets</t>
  </si>
  <si>
    <t>1" chip brush</t>
  </si>
  <si>
    <t>8" x 8" x  15" Concrete Block</t>
  </si>
  <si>
    <t>4' x 8' OSB7/16" Sheeting</t>
  </si>
  <si>
    <t>2" x 12" x 12' Lumber</t>
  </si>
  <si>
    <t>Work Platform:</t>
  </si>
  <si>
    <t>Canoe Construction</t>
  </si>
  <si>
    <t>Chopped Carbon Fibers 15 lbs</t>
  </si>
  <si>
    <t>4"x8" diameter Cylinders</t>
  </si>
  <si>
    <t>Yard 5.7oz Plain Weave Carbon Fiber Fabric</t>
  </si>
  <si>
    <t>1-Gal. Sikagard Nat. Look Concrete Sealer</t>
  </si>
  <si>
    <t>#3 x 4" Rebar</t>
  </si>
  <si>
    <t>Canoe Construction:</t>
  </si>
  <si>
    <t>.003 x 50" x 100' Clear Acetate Film</t>
  </si>
  <si>
    <t>200 count sandpaper - Mouse Sander</t>
  </si>
  <si>
    <t>50 count sandpaper - Mouse Sander</t>
  </si>
  <si>
    <t>24 Grit 7" Sanding Disk</t>
  </si>
  <si>
    <r>
      <t>2-Pack "3X" 5</t>
    </r>
    <r>
      <rPr>
        <sz val="11"/>
        <color indexed="8"/>
        <rFont val="Times New Roman"/>
        <family val="1"/>
      </rPr>
      <t>0 Grit 3" x 18" Sanding Belts</t>
    </r>
  </si>
  <si>
    <r>
      <t xml:space="preserve">"Job Pack" (20 Sh.) "3X" </t>
    </r>
    <r>
      <rPr>
        <sz val="11"/>
        <color indexed="8"/>
        <rFont val="Times New Roman"/>
        <family val="1"/>
      </rPr>
      <t>≤60 Grit Sandpaper</t>
    </r>
  </si>
  <si>
    <t>Floor Protection</t>
  </si>
  <si>
    <t>4 Mil 10' x 100' Roll Poltethylene Shtg. (Visqueen)</t>
  </si>
  <si>
    <t>2" x 6" x 10' Lumber</t>
  </si>
  <si>
    <t>8' X 4' X 1/8" Hardboard</t>
  </si>
  <si>
    <t>8' X 4' X 7/16" Sheet Oriented Strand Board</t>
  </si>
  <si>
    <t>Canoe Mold</t>
  </si>
  <si>
    <t>Mold Construction:</t>
  </si>
  <si>
    <t>Heavy Duty duct tape</t>
  </si>
  <si>
    <t>2.40/sq. ft.</t>
  </si>
  <si>
    <t>176 sq ft.</t>
  </si>
  <si>
    <t>Concrete Construction</t>
  </si>
  <si>
    <t>Polypropylene Fibers (GRACE Microfiber)</t>
  </si>
  <si>
    <t>$11.87/gal.</t>
  </si>
  <si>
    <t>0.44 gal.</t>
  </si>
  <si>
    <t>Latex (SikaLatex)</t>
  </si>
  <si>
    <t>$0.04/fl oz.</t>
  </si>
  <si>
    <t>3.08 fl. Oz.</t>
  </si>
  <si>
    <t>Air-Entraining Admix (Darex)</t>
  </si>
  <si>
    <t>$0.15/fl oz.</t>
  </si>
  <si>
    <t xml:space="preserve">25 fl. Oz. </t>
  </si>
  <si>
    <t>Rheology-Modifying Admix, V-MAR3</t>
  </si>
  <si>
    <t>23.7 fl. Oz.</t>
  </si>
  <si>
    <t>Water Reducer-WRDA 60</t>
  </si>
  <si>
    <t>$4.29/lb</t>
  </si>
  <si>
    <t>5.6 fl. Oz.</t>
  </si>
  <si>
    <t>HRWR, Advacast 600</t>
  </si>
  <si>
    <t>$1.93/lb</t>
  </si>
  <si>
    <t>50 lb</t>
  </si>
  <si>
    <t>Cenospheres</t>
  </si>
  <si>
    <t>$0.40/lb</t>
  </si>
  <si>
    <t>240 lb</t>
  </si>
  <si>
    <t>Livelite</t>
  </si>
  <si>
    <t>$0.70/lb</t>
  </si>
  <si>
    <t>200 lb</t>
  </si>
  <si>
    <t xml:space="preserve">Poraver </t>
  </si>
  <si>
    <t>$0.04/lb</t>
  </si>
  <si>
    <t>Silica Fume</t>
  </si>
  <si>
    <t>$1.41/lb</t>
  </si>
  <si>
    <t>100lb</t>
  </si>
  <si>
    <t>VCAS160 Pozzolanic Material</t>
  </si>
  <si>
    <t>$0.02/lb</t>
  </si>
  <si>
    <t>175 lb</t>
  </si>
  <si>
    <t>Slag, Grade 100</t>
  </si>
  <si>
    <t>Pro-Force</t>
  </si>
  <si>
    <t>$0.03/lb</t>
  </si>
  <si>
    <t>Fly Ash, Class F</t>
  </si>
  <si>
    <t>0.12/lb</t>
  </si>
  <si>
    <t>Portland Cement, Type I/II</t>
  </si>
  <si>
    <t>TOTAL COST</t>
  </si>
  <si>
    <t>UNIT PRICE</t>
  </si>
  <si>
    <t>QTY.</t>
  </si>
  <si>
    <t>Concrete Canoe</t>
  </si>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</sst>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164" formatCode="&quot;$&quot;#,##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0"/>
      <color indexed="8"/>
      <name val="Calibri"/>
      <family val="2"/>
    </font>
    <font>
      <sz val="12"/>
      <name val="Calibri"/>
      <family val="2"/>
      <scheme val="minor"/>
    </font>
    <font>
      <u/>
      <sz val="11"/>
      <color theme="10"/>
      <name val="Calibri"/>
      <family val="2"/>
    </font>
    <font>
      <sz val="9"/>
      <color theme="1"/>
      <name val="Calibri"/>
      <family val="2"/>
      <scheme val="minor"/>
    </font>
    <font>
      <b/>
      <sz val="11"/>
      <color rgb="FFCFC493"/>
      <name val="Calibri"/>
      <family val="2"/>
      <scheme val="minor"/>
    </font>
    <font>
      <b/>
      <u/>
      <sz val="11"/>
      <color theme="1"/>
      <name val="Calibri"/>
      <family val="2"/>
      <scheme val="minor"/>
    </font>
    <font>
      <u/>
      <sz val="11"/>
      <color theme="1"/>
      <name val="Calibri"/>
      <family val="2"/>
      <scheme val="minor"/>
    </font>
    <font>
      <sz val="8"/>
      <color theme="1"/>
      <name val="Calibri"/>
      <family val="2"/>
      <scheme val="minor"/>
    </font>
    <font>
      <sz val="9"/>
      <color indexed="81"/>
      <name val="Tahoma"/>
      <family val="2"/>
    </font>
    <font>
      <b/>
      <sz val="9"/>
      <color indexed="81"/>
      <name val="Tahoma"/>
      <family val="2"/>
    </font>
    <font>
      <sz val="10"/>
      <name val="Arial"/>
      <family val="2"/>
    </font>
    <font>
      <sz val="10"/>
      <name val="Times New Roman"/>
      <family val="1"/>
    </font>
    <font>
      <b/>
      <sz val="14"/>
      <color theme="1"/>
      <name val="Times New Roman"/>
      <family val="1"/>
    </font>
    <font>
      <b/>
      <sz val="14"/>
      <name val="Times New Roman"/>
      <family val="1"/>
    </font>
    <font>
      <sz val="11"/>
      <color theme="1"/>
      <name val="Times New Roman"/>
      <family val="1"/>
    </font>
    <font>
      <sz val="11"/>
      <name val="Times New Roman"/>
      <family val="1"/>
    </font>
    <font>
      <b/>
      <sz val="14"/>
      <color indexed="8"/>
      <name val="Times New Roman"/>
      <family val="1"/>
    </font>
    <font>
      <b/>
      <sz val="16"/>
      <name val="Times New Roman"/>
      <family val="1"/>
    </font>
    <font>
      <b/>
      <sz val="11"/>
      <color theme="1"/>
      <name val="Times New Roman"/>
      <family val="1"/>
    </font>
    <font>
      <b/>
      <sz val="11"/>
      <name val="Times New Roman"/>
      <family val="1"/>
    </font>
    <font>
      <sz val="11"/>
      <color rgb="FF533F26"/>
      <name val="Times New Roman"/>
      <family val="1"/>
    </font>
    <font>
      <sz val="11"/>
      <color indexed="8"/>
      <name val="Times New Roman"/>
      <family val="1"/>
    </font>
  </fonts>
  <fills count="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6" tint="0.59999389629810485"/>
        <bgColor indexed="65"/>
      </patternFill>
    </fill>
    <fill>
      <patternFill patternType="solid">
        <fgColor theme="1"/>
        <bgColor indexed="64"/>
      </patternFill>
    </fill>
    <fill>
      <patternFill patternType="solid">
        <fgColor rgb="FF006747"/>
        <bgColor indexed="64"/>
      </patternFill>
    </fill>
    <fill>
      <patternFill patternType="solid">
        <fgColor indexed="43"/>
        <bgColor indexed="64"/>
      </patternFill>
    </fill>
  </fills>
  <borders count="41">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bottom style="double">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right/>
      <top style="thin">
        <color indexed="64"/>
      </top>
      <bottom/>
      <diagonal/>
    </border>
    <border>
      <left style="thin">
        <color auto="1"/>
      </left>
      <right style="thin">
        <color auto="1"/>
      </right>
      <top/>
      <bottom style="thin">
        <color auto="1"/>
      </bottom>
      <diagonal/>
    </border>
  </borders>
  <cellStyleXfs count="8">
    <xf numFmtId="0" fontId="0" fillId="0" borderId="0"/>
    <xf numFmtId="44" fontId="1" fillId="0" borderId="0" applyFont="0" applyFill="0" applyBorder="0" applyAlignment="0" applyProtection="0"/>
    <xf numFmtId="0" fontId="1" fillId="2" borderId="1" applyNumberFormat="0" applyFont="0" applyAlignment="0" applyProtection="0"/>
    <xf numFmtId="0" fontId="1" fillId="3" borderId="0" applyNumberFormat="0" applyBorder="0" applyAlignment="0" applyProtection="0"/>
    <xf numFmtId="0" fontId="1" fillId="4" borderId="0" applyNumberFormat="0" applyBorder="0" applyAlignment="0" applyProtection="0"/>
    <xf numFmtId="0" fontId="5" fillId="0" borderId="0" applyNumberFormat="0" applyFill="0" applyBorder="0" applyAlignment="0" applyProtection="0">
      <alignment vertical="top"/>
      <protection locked="0"/>
    </xf>
    <xf numFmtId="0" fontId="13" fillId="0" borderId="0"/>
    <xf numFmtId="44" fontId="13" fillId="0" borderId="0" applyFont="0" applyFill="0" applyBorder="0" applyAlignment="0" applyProtection="0"/>
  </cellStyleXfs>
  <cellXfs count="254">
    <xf numFmtId="0" fontId="0" fillId="0" borderId="0" xfId="0"/>
    <xf numFmtId="0" fontId="0" fillId="0" borderId="0" xfId="0" applyBorder="1" applyAlignment="1">
      <alignment wrapText="1"/>
    </xf>
    <xf numFmtId="0" fontId="2" fillId="0" borderId="0" xfId="0" applyFont="1" applyAlignment="1">
      <alignment wrapText="1"/>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2" fillId="0" borderId="5" xfId="0" applyFont="1" applyBorder="1" applyAlignment="1">
      <alignment horizontal="left" vertical="top" wrapText="1"/>
    </xf>
    <xf numFmtId="0" fontId="0" fillId="0" borderId="6" xfId="0" applyBorder="1" applyAlignment="1">
      <alignment horizontal="left" vertical="top" wrapText="1"/>
    </xf>
    <xf numFmtId="0" fontId="4" fillId="2" borderId="5" xfId="2" applyFont="1" applyBorder="1" applyAlignment="1" applyProtection="1">
      <alignment horizontal="center" vertical="center" wrapText="1"/>
      <protection locked="0"/>
    </xf>
    <xf numFmtId="0" fontId="4" fillId="2" borderId="6" xfId="2" applyFont="1" applyBorder="1" applyAlignment="1" applyProtection="1">
      <alignment horizontal="center" vertical="center" wrapText="1"/>
      <protection locked="0"/>
    </xf>
    <xf numFmtId="0" fontId="4" fillId="2" borderId="7" xfId="2" applyFont="1" applyBorder="1" applyAlignment="1" applyProtection="1">
      <alignment horizontal="center" vertical="center" wrapText="1"/>
      <protection locked="0"/>
    </xf>
    <xf numFmtId="0" fontId="0" fillId="0" borderId="8" xfId="0" applyBorder="1" applyAlignment="1">
      <alignment horizontal="left" vertical="top" wrapText="1"/>
    </xf>
    <xf numFmtId="0" fontId="0" fillId="0" borderId="9" xfId="0" applyBorder="1" applyAlignment="1">
      <alignment horizontal="left" vertical="top" wrapText="1"/>
    </xf>
    <xf numFmtId="0" fontId="4" fillId="2" borderId="8" xfId="2" applyFont="1" applyBorder="1" applyAlignment="1" applyProtection="1">
      <alignment horizontal="center" vertical="center" wrapText="1"/>
      <protection locked="0"/>
    </xf>
    <xf numFmtId="0" fontId="4" fillId="2" borderId="9" xfId="2" applyFont="1" applyBorder="1" applyAlignment="1" applyProtection="1">
      <alignment horizontal="center" vertical="center" wrapText="1"/>
      <protection locked="0"/>
    </xf>
    <xf numFmtId="0" fontId="4" fillId="2" borderId="10" xfId="2" applyFont="1" applyBorder="1" applyAlignment="1" applyProtection="1">
      <alignment horizontal="center" vertical="center" wrapText="1"/>
      <protection locked="0"/>
    </xf>
    <xf numFmtId="0" fontId="2" fillId="0" borderId="11" xfId="0" applyFont="1" applyBorder="1" applyAlignment="1">
      <alignment horizontal="left" vertical="top" wrapText="1"/>
    </xf>
    <xf numFmtId="0" fontId="0" fillId="0" borderId="0" xfId="0" applyBorder="1" applyAlignment="1">
      <alignment horizontal="left" vertical="top" wrapText="1"/>
    </xf>
    <xf numFmtId="0" fontId="0" fillId="0" borderId="5"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0" fillId="0" borderId="13" xfId="0" applyBorder="1" applyAlignment="1" applyProtection="1">
      <alignment horizontal="center" vertical="center"/>
      <protection locked="0"/>
    </xf>
    <xf numFmtId="0" fontId="0" fillId="0" borderId="8"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0" fillId="0" borderId="14" xfId="0" applyBorder="1" applyAlignment="1" applyProtection="1">
      <alignment horizontal="center" vertical="center"/>
      <protection locked="0"/>
    </xf>
    <xf numFmtId="0" fontId="2" fillId="0" borderId="5" xfId="0" applyFont="1" applyBorder="1"/>
    <xf numFmtId="0" fontId="2" fillId="0" borderId="6" xfId="0" applyFont="1" applyBorder="1"/>
    <xf numFmtId="0" fontId="2" fillId="0" borderId="0" xfId="0" applyFont="1" applyBorder="1"/>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2" fillId="0" borderId="2" xfId="0" applyFont="1" applyBorder="1"/>
    <xf numFmtId="0" fontId="2" fillId="0" borderId="3" xfId="0" applyFont="1" applyBorder="1"/>
    <xf numFmtId="0" fontId="2" fillId="0" borderId="15" xfId="0" applyFont="1" applyBorder="1"/>
    <xf numFmtId="0" fontId="5" fillId="0" borderId="2" xfId="5" applyBorder="1" applyAlignment="1" applyProtection="1">
      <alignment horizontal="center" vertical="center" wrapText="1"/>
      <protection locked="0"/>
    </xf>
    <xf numFmtId="0" fontId="5" fillId="0" borderId="4" xfId="5" applyBorder="1" applyAlignment="1" applyProtection="1">
      <alignment horizontal="center" vertical="center" wrapText="1"/>
      <protection locked="0"/>
    </xf>
    <xf numFmtId="0" fontId="6" fillId="0" borderId="0" xfId="0" applyFont="1" applyAlignment="1">
      <alignment horizontal="left" vertical="top" wrapText="1"/>
    </xf>
    <xf numFmtId="0" fontId="2" fillId="0" borderId="5" xfId="0" applyFont="1" applyBorder="1" applyAlignment="1">
      <alignment horizontal="center" vertical="top" wrapText="1"/>
    </xf>
    <xf numFmtId="0" fontId="0" fillId="0" borderId="7" xfId="0" applyBorder="1" applyAlignment="1">
      <alignment wrapText="1"/>
    </xf>
    <xf numFmtId="0" fontId="0" fillId="5" borderId="0" xfId="0" applyFill="1"/>
    <xf numFmtId="0" fontId="0" fillId="0" borderId="0" xfId="0" applyBorder="1"/>
    <xf numFmtId="0" fontId="6" fillId="0" borderId="0" xfId="0" applyFont="1" applyBorder="1" applyAlignment="1">
      <alignment horizontal="left"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7" fillId="6" borderId="2" xfId="0" applyFont="1" applyFill="1" applyBorder="1" applyAlignment="1">
      <alignment horizontal="center"/>
    </xf>
    <xf numFmtId="0" fontId="0" fillId="6" borderId="3" xfId="0" applyFill="1" applyBorder="1" applyAlignment="1">
      <alignment horizontal="center"/>
    </xf>
    <xf numFmtId="0" fontId="0" fillId="6" borderId="4" xfId="0" applyFill="1" applyBorder="1" applyAlignment="1">
      <alignment horizontal="center"/>
    </xf>
    <xf numFmtId="0" fontId="0" fillId="0" borderId="5" xfId="0" applyBorder="1" applyAlignment="1">
      <alignment horizontal="center" vertical="center" wrapText="1"/>
    </xf>
    <xf numFmtId="0" fontId="6" fillId="0" borderId="6" xfId="0" applyFont="1" applyBorder="1" applyAlignment="1">
      <alignment horizontal="left" vertical="top" wrapText="1" readingOrder="1"/>
    </xf>
    <xf numFmtId="0" fontId="0" fillId="0" borderId="7" xfId="0" applyBorder="1" applyAlignment="1">
      <alignment horizontal="left" vertical="top" wrapText="1"/>
    </xf>
    <xf numFmtId="0" fontId="0" fillId="0" borderId="6"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left" vertical="top" wrapText="1"/>
    </xf>
    <xf numFmtId="0" fontId="0" fillId="0" borderId="19" xfId="0" applyBorder="1" applyAlignment="1">
      <alignment wrapText="1"/>
    </xf>
    <xf numFmtId="0" fontId="0" fillId="0" borderId="20" xfId="0" applyBorder="1" applyAlignment="1">
      <alignment wrapText="1"/>
    </xf>
    <xf numFmtId="164" fontId="1" fillId="0" borderId="19" xfId="1" applyNumberFormat="1" applyFont="1" applyBorder="1" applyAlignment="1">
      <alignment horizontal="center" vertical="center" wrapText="1"/>
    </xf>
    <xf numFmtId="164" fontId="1" fillId="0" borderId="21" xfId="1" applyNumberFormat="1" applyFont="1" applyBorder="1" applyAlignment="1">
      <alignment horizontal="center" vertical="center" wrapText="1"/>
    </xf>
    <xf numFmtId="0" fontId="0" fillId="0" borderId="22" xfId="0" applyBorder="1" applyAlignment="1">
      <alignment wrapText="1"/>
    </xf>
    <xf numFmtId="0" fontId="0" fillId="0" borderId="21" xfId="0" applyBorder="1" applyAlignment="1">
      <alignment wrapText="1"/>
    </xf>
    <xf numFmtId="8" fontId="1" fillId="0" borderId="22" xfId="1" applyNumberFormat="1" applyFont="1" applyBorder="1" applyAlignment="1">
      <alignment horizontal="center" wrapText="1"/>
    </xf>
    <xf numFmtId="8" fontId="1" fillId="0" borderId="20" xfId="1" applyNumberFormat="1" applyFont="1" applyBorder="1" applyAlignment="1">
      <alignment horizontal="center" wrapText="1"/>
    </xf>
    <xf numFmtId="0" fontId="0" fillId="0" borderId="19" xfId="0" applyFill="1" applyBorder="1" applyAlignment="1">
      <alignment wrapText="1"/>
    </xf>
    <xf numFmtId="0" fontId="0" fillId="0" borderId="20" xfId="0" applyFill="1" applyBorder="1" applyAlignment="1">
      <alignment wrapText="1"/>
    </xf>
    <xf numFmtId="0" fontId="0" fillId="0" borderId="22" xfId="0" applyFill="1" applyBorder="1" applyAlignment="1">
      <alignment wrapText="1"/>
    </xf>
    <xf numFmtId="8" fontId="0" fillId="0" borderId="20" xfId="0" applyNumberFormat="1" applyBorder="1" applyAlignment="1">
      <alignment horizontal="center" wrapText="1"/>
    </xf>
    <xf numFmtId="0" fontId="0" fillId="0" borderId="8" xfId="0" applyBorder="1" applyAlignment="1">
      <alignment horizontal="center" vertical="center" wrapText="1"/>
    </xf>
    <xf numFmtId="0" fontId="0" fillId="0" borderId="10" xfId="0" applyBorder="1" applyAlignment="1">
      <alignment horizontal="left" vertical="top" wrapText="1"/>
    </xf>
    <xf numFmtId="0" fontId="2" fillId="0" borderId="23" xfId="0" applyFont="1" applyFill="1" applyBorder="1" applyAlignment="1">
      <alignment wrapText="1"/>
    </xf>
    <xf numFmtId="0" fontId="2" fillId="0" borderId="24" xfId="0" applyFont="1" applyFill="1" applyBorder="1" applyAlignment="1">
      <alignment wrapText="1"/>
    </xf>
    <xf numFmtId="8" fontId="2" fillId="0" borderId="23" xfId="1" applyNumberFormat="1" applyFont="1" applyBorder="1" applyAlignment="1">
      <alignment horizontal="center" vertical="center" wrapText="1"/>
    </xf>
    <xf numFmtId="8" fontId="2" fillId="0" borderId="25" xfId="1" applyNumberFormat="1" applyFont="1" applyBorder="1" applyAlignment="1">
      <alignment horizontal="center" vertical="center" wrapText="1"/>
    </xf>
    <xf numFmtId="0" fontId="2" fillId="0" borderId="22" xfId="0" applyFont="1" applyFill="1" applyBorder="1" applyAlignment="1">
      <alignment wrapText="1"/>
    </xf>
    <xf numFmtId="0" fontId="2" fillId="0" borderId="21" xfId="0" applyFont="1" applyBorder="1" applyAlignment="1">
      <alignment wrapText="1"/>
    </xf>
    <xf numFmtId="8" fontId="2" fillId="0" borderId="22" xfId="1" applyNumberFormat="1" applyFont="1" applyBorder="1" applyAlignment="1">
      <alignment horizontal="center" wrapText="1"/>
    </xf>
    <xf numFmtId="8" fontId="2" fillId="0" borderId="20" xfId="0" applyNumberFormat="1" applyFont="1" applyBorder="1" applyAlignment="1">
      <alignment horizontal="center" wrapText="1"/>
    </xf>
    <xf numFmtId="0" fontId="8" fillId="0" borderId="3" xfId="0" applyFont="1" applyBorder="1" applyAlignment="1" applyProtection="1">
      <alignment horizontal="center"/>
      <protection hidden="1"/>
    </xf>
    <xf numFmtId="0" fontId="2" fillId="0" borderId="2" xfId="0" applyFont="1" applyBorder="1" applyAlignment="1" applyProtection="1">
      <alignment horizontal="left" wrapText="1"/>
      <protection hidden="1"/>
    </xf>
    <xf numFmtId="0" fontId="9" fillId="0" borderId="3" xfId="0" applyFont="1" applyBorder="1" applyAlignment="1" applyProtection="1">
      <alignment horizontal="left" wrapText="1"/>
      <protection hidden="1"/>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2" fillId="0" borderId="5" xfId="0" applyFont="1" applyBorder="1" applyAlignment="1" applyProtection="1">
      <alignment horizontal="left" vertical="top" wrapText="1"/>
      <protection hidden="1"/>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0" borderId="2" xfId="0" applyFont="1" applyBorder="1" applyAlignment="1" applyProtection="1">
      <alignment wrapText="1"/>
      <protection hidden="1"/>
    </xf>
    <xf numFmtId="14" fontId="0" fillId="0" borderId="3" xfId="0" applyNumberFormat="1" applyBorder="1" applyAlignment="1" applyProtection="1">
      <alignment horizontal="left" vertical="center" wrapText="1"/>
      <protection locked="0"/>
    </xf>
    <xf numFmtId="14" fontId="0" fillId="0" borderId="3" xfId="0" applyNumberFormat="1"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hidden="1"/>
    </xf>
    <xf numFmtId="0" fontId="2" fillId="0" borderId="3" xfId="0" applyFont="1" applyBorder="1" applyAlignment="1" applyProtection="1">
      <alignment horizontal="left" vertical="center" wrapText="1"/>
      <protection hidden="1"/>
    </xf>
    <xf numFmtId="0" fontId="0" fillId="0" borderId="4" xfId="0" applyNumberFormat="1" applyBorder="1" applyAlignment="1" applyProtection="1">
      <alignment horizontal="left" vertical="center" wrapText="1"/>
      <protection locked="0"/>
    </xf>
    <xf numFmtId="0" fontId="0" fillId="0" borderId="8" xfId="0" applyBorder="1" applyAlignment="1" applyProtection="1">
      <alignment horizontal="left" vertical="top" wrapText="1"/>
      <protection hidden="1"/>
    </xf>
    <xf numFmtId="0" fontId="10" fillId="0" borderId="0"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 fillId="2" borderId="1" xfId="2" applyFont="1" applyAlignment="1" applyProtection="1">
      <alignment horizontal="left" wrapText="1"/>
      <protection locked="0"/>
    </xf>
    <xf numFmtId="0" fontId="2" fillId="0" borderId="15" xfId="0" applyFont="1" applyBorder="1" applyAlignment="1" applyProtection="1">
      <alignment horizontal="left" vertical="center" wrapText="1"/>
      <protection hidden="1"/>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hidden="1"/>
    </xf>
    <xf numFmtId="0" fontId="0" fillId="0" borderId="16"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7" fontId="1" fillId="2" borderId="19" xfId="2" applyNumberFormat="1" applyFont="1" applyBorder="1" applyAlignment="1" applyProtection="1">
      <alignment horizontal="center"/>
      <protection locked="0"/>
    </xf>
    <xf numFmtId="7" fontId="1" fillId="2" borderId="30" xfId="2" applyNumberFormat="1" applyFont="1" applyBorder="1" applyAlignment="1" applyProtection="1">
      <alignment horizontal="center"/>
      <protection locked="0"/>
    </xf>
    <xf numFmtId="7" fontId="1" fillId="2" borderId="22" xfId="2" applyNumberFormat="1" applyFont="1" applyBorder="1" applyAlignment="1" applyProtection="1">
      <alignment horizontal="center"/>
      <protection locked="0"/>
    </xf>
    <xf numFmtId="7" fontId="1" fillId="2" borderId="20" xfId="2" applyNumberFormat="1" applyFont="1" applyBorder="1" applyAlignment="1" applyProtection="1">
      <alignment horizontal="center"/>
      <protection locked="0"/>
    </xf>
    <xf numFmtId="7" fontId="2" fillId="0" borderId="31" xfId="1" applyNumberFormat="1" applyFont="1" applyBorder="1" applyProtection="1">
      <protection hidden="1"/>
    </xf>
    <xf numFmtId="0" fontId="0" fillId="0" borderId="4" xfId="0" applyBorder="1" applyAlignment="1" applyProtection="1">
      <alignment horizontal="left" vertical="center" wrapText="1"/>
      <protection hidden="1"/>
    </xf>
    <xf numFmtId="7" fontId="1" fillId="0" borderId="23" xfId="1" applyNumberFormat="1" applyFont="1" applyBorder="1" applyAlignment="1" applyProtection="1">
      <alignment horizontal="center"/>
      <protection hidden="1"/>
    </xf>
    <xf numFmtId="7" fontId="1" fillId="0" borderId="32" xfId="1" applyNumberFormat="1" applyFont="1" applyBorder="1" applyAlignment="1" applyProtection="1">
      <alignment horizontal="center"/>
      <protection hidden="1"/>
    </xf>
    <xf numFmtId="7" fontId="1" fillId="0" borderId="25" xfId="1" applyNumberFormat="1" applyFont="1" applyBorder="1" applyAlignment="1" applyProtection="1">
      <alignment horizontal="center"/>
      <protection hidden="1"/>
    </xf>
    <xf numFmtId="7" fontId="1" fillId="0" borderId="33" xfId="1" applyNumberFormat="1" applyFont="1" applyBorder="1" applyAlignment="1" applyProtection="1">
      <alignment horizontal="center"/>
      <protection hidden="1"/>
    </xf>
    <xf numFmtId="7" fontId="1" fillId="0" borderId="24" xfId="1" applyNumberFormat="1" applyFont="1" applyBorder="1" applyAlignment="1" applyProtection="1">
      <alignment horizontal="center"/>
      <protection hidden="1"/>
    </xf>
    <xf numFmtId="0" fontId="0" fillId="0" borderId="6" xfId="0" applyBorder="1" applyAlignment="1" applyProtection="1">
      <alignment horizontal="left" vertical="top" wrapText="1"/>
      <protection hidden="1"/>
    </xf>
    <xf numFmtId="0" fontId="6" fillId="0" borderId="6" xfId="0" applyFont="1" applyBorder="1" applyAlignment="1" applyProtection="1">
      <alignment horizontal="left" vertical="top" wrapText="1"/>
      <protection hidden="1"/>
    </xf>
    <xf numFmtId="0" fontId="6" fillId="0" borderId="7" xfId="0" applyFont="1"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6" fillId="0" borderId="12" xfId="0" applyFont="1" applyBorder="1" applyAlignment="1" applyProtection="1">
      <alignment horizontal="left" vertical="top" wrapText="1"/>
      <protection hidden="1"/>
    </xf>
    <xf numFmtId="0" fontId="0" fillId="0" borderId="9" xfId="0" applyBorder="1" applyAlignment="1" applyProtection="1">
      <alignment horizontal="left" vertical="top" wrapText="1"/>
      <protection hidden="1"/>
    </xf>
    <xf numFmtId="0" fontId="6" fillId="0" borderId="9" xfId="0" applyFont="1" applyBorder="1" applyAlignment="1" applyProtection="1">
      <alignment horizontal="left" vertical="top" wrapText="1"/>
      <protection hidden="1"/>
    </xf>
    <xf numFmtId="0" fontId="6" fillId="0" borderId="10" xfId="0" applyFont="1" applyBorder="1" applyAlignment="1" applyProtection="1">
      <alignment horizontal="left" vertical="top" wrapText="1"/>
      <protection hidden="1"/>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14" fontId="0" fillId="0" borderId="3" xfId="0" quotePrefix="1" applyNumberFormat="1" applyBorder="1" applyAlignment="1" applyProtection="1">
      <alignment horizontal="left" vertical="center" wrapText="1"/>
      <protection locked="0"/>
    </xf>
    <xf numFmtId="0" fontId="1" fillId="2" borderId="1" xfId="2" applyFont="1" applyBorder="1" applyAlignment="1" applyProtection="1">
      <alignment horizontal="left" wrapText="1"/>
      <protection locked="0"/>
    </xf>
    <xf numFmtId="0" fontId="0" fillId="0" borderId="9" xfId="0" applyBorder="1" applyAlignment="1">
      <alignment horizontal="center" vertical="center" wrapText="1"/>
    </xf>
    <xf numFmtId="0" fontId="0" fillId="0" borderId="9" xfId="0" applyBorder="1" applyAlignment="1">
      <alignment horizontal="left" vertical="top" wrapText="1"/>
    </xf>
    <xf numFmtId="0" fontId="2" fillId="0" borderId="9" xfId="0" applyFont="1" applyFill="1" applyBorder="1" applyAlignment="1">
      <alignment wrapText="1"/>
    </xf>
    <xf numFmtId="8" fontId="2" fillId="0" borderId="9" xfId="1" applyNumberFormat="1" applyFont="1" applyBorder="1" applyAlignment="1">
      <alignment horizontal="center" vertical="center" wrapText="1"/>
    </xf>
    <xf numFmtId="0" fontId="2" fillId="0" borderId="0" xfId="0" applyFont="1" applyFill="1" applyBorder="1" applyAlignment="1">
      <alignment wrapText="1"/>
    </xf>
    <xf numFmtId="0" fontId="2" fillId="0" borderId="0" xfId="0" applyFont="1" applyBorder="1" applyAlignment="1">
      <alignment wrapText="1"/>
    </xf>
    <xf numFmtId="8" fontId="2" fillId="0" borderId="0" xfId="1" applyNumberFormat="1" applyFont="1" applyBorder="1" applyAlignment="1">
      <alignment horizontal="center" wrapText="1"/>
    </xf>
    <xf numFmtId="8" fontId="2" fillId="0" borderId="0" xfId="0" applyNumberFormat="1" applyFont="1" applyBorder="1" applyAlignment="1">
      <alignment horizontal="center" wrapText="1"/>
    </xf>
    <xf numFmtId="0" fontId="14" fillId="0" borderId="0" xfId="6" applyFont="1"/>
    <xf numFmtId="0" fontId="14" fillId="0" borderId="0" xfId="6" applyFont="1" applyAlignment="1">
      <alignment horizontal="center"/>
    </xf>
    <xf numFmtId="0" fontId="14" fillId="0" borderId="0" xfId="6" applyFont="1" applyAlignment="1">
      <alignment wrapText="1"/>
    </xf>
    <xf numFmtId="44" fontId="15" fillId="4" borderId="15" xfId="4" applyNumberFormat="1" applyFont="1" applyBorder="1"/>
    <xf numFmtId="0" fontId="16" fillId="0" borderId="0" xfId="6" applyFont="1"/>
    <xf numFmtId="164" fontId="17" fillId="4" borderId="34" xfId="4" applyNumberFormat="1" applyFont="1" applyBorder="1"/>
    <xf numFmtId="164" fontId="18" fillId="0" borderId="35" xfId="6" applyNumberFormat="1" applyFont="1" applyBorder="1"/>
    <xf numFmtId="1" fontId="18" fillId="0" borderId="35" xfId="6" applyNumberFormat="1" applyFont="1" applyBorder="1" applyAlignment="1">
      <alignment horizontal="center"/>
    </xf>
    <xf numFmtId="0" fontId="18" fillId="0" borderId="35" xfId="6" applyFont="1" applyBorder="1" applyAlignment="1">
      <alignment horizontal="center"/>
    </xf>
    <xf numFmtId="0" fontId="18" fillId="0" borderId="35" xfId="6" applyFont="1" applyBorder="1" applyAlignment="1">
      <alignment wrapText="1"/>
    </xf>
    <xf numFmtId="164" fontId="18" fillId="0" borderId="36" xfId="6" applyNumberFormat="1" applyFont="1" applyBorder="1"/>
    <xf numFmtId="44" fontId="18" fillId="0" borderId="36" xfId="7" applyFont="1" applyBorder="1"/>
    <xf numFmtId="1" fontId="18" fillId="0" borderId="36" xfId="6" applyNumberFormat="1" applyFont="1" applyBorder="1" applyAlignment="1">
      <alignment horizontal="center"/>
    </xf>
    <xf numFmtId="0" fontId="18" fillId="0" borderId="36" xfId="6" applyFont="1" applyBorder="1" applyAlignment="1">
      <alignment horizontal="center"/>
    </xf>
    <xf numFmtId="0" fontId="16" fillId="0" borderId="36" xfId="6" applyFont="1" applyBorder="1" applyAlignment="1">
      <alignment wrapText="1"/>
    </xf>
    <xf numFmtId="44" fontId="14" fillId="0" borderId="0" xfId="7" applyFont="1"/>
    <xf numFmtId="44" fontId="17" fillId="4" borderId="37" xfId="4" applyNumberFormat="1" applyFont="1" applyBorder="1"/>
    <xf numFmtId="44" fontId="18" fillId="0" borderId="0" xfId="7" applyFont="1"/>
    <xf numFmtId="0" fontId="18" fillId="0" borderId="0" xfId="6" applyFont="1" applyAlignment="1">
      <alignment horizontal="center"/>
    </xf>
    <xf numFmtId="0" fontId="18" fillId="0" borderId="0" xfId="6" applyFont="1"/>
    <xf numFmtId="0" fontId="18" fillId="0" borderId="0" xfId="6" applyFont="1" applyAlignment="1">
      <alignment wrapText="1"/>
    </xf>
    <xf numFmtId="44" fontId="18" fillId="0" borderId="35" xfId="6" applyNumberFormat="1" applyFont="1" applyBorder="1"/>
    <xf numFmtId="44" fontId="18" fillId="0" borderId="35" xfId="7" applyFont="1" applyBorder="1"/>
    <xf numFmtId="0" fontId="18" fillId="0" borderId="35" xfId="6" applyFont="1" applyBorder="1"/>
    <xf numFmtId="0" fontId="16" fillId="0" borderId="0" xfId="6" applyFont="1" applyBorder="1" applyAlignment="1">
      <alignment wrapText="1"/>
    </xf>
    <xf numFmtId="164" fontId="14" fillId="0" borderId="35" xfId="6" applyNumberFormat="1" applyFont="1" applyBorder="1"/>
    <xf numFmtId="44" fontId="14" fillId="0" borderId="35" xfId="7" applyFont="1" applyBorder="1"/>
    <xf numFmtId="1" fontId="14" fillId="0" borderId="35" xfId="6" applyNumberFormat="1" applyFont="1" applyBorder="1" applyAlignment="1">
      <alignment horizontal="center"/>
    </xf>
    <xf numFmtId="0" fontId="14" fillId="0" borderId="35" xfId="6" applyFont="1" applyBorder="1" applyAlignment="1">
      <alignment horizontal="center"/>
    </xf>
    <xf numFmtId="0" fontId="19" fillId="0" borderId="35" xfId="6" applyFont="1" applyBorder="1" applyAlignment="1">
      <alignment horizontal="left" wrapText="1"/>
    </xf>
    <xf numFmtId="0" fontId="19" fillId="0" borderId="38" xfId="6" applyFont="1" applyBorder="1" applyAlignment="1">
      <alignment horizontal="center" wrapText="1"/>
    </xf>
    <xf numFmtId="0" fontId="14" fillId="0" borderId="9" xfId="6" applyFont="1" applyBorder="1" applyAlignment="1">
      <alignment horizontal="center"/>
    </xf>
    <xf numFmtId="0" fontId="20" fillId="0" borderId="9" xfId="6" applyFont="1" applyBorder="1" applyAlignment="1">
      <alignment horizontal="center" vertical="center"/>
    </xf>
    <xf numFmtId="0" fontId="20" fillId="0" borderId="9" xfId="6" applyFont="1" applyBorder="1" applyAlignment="1">
      <alignment horizontal="right" vertical="center"/>
    </xf>
    <xf numFmtId="0" fontId="14" fillId="0" borderId="9" xfId="6" applyFont="1" applyBorder="1" applyAlignment="1">
      <alignment wrapText="1"/>
    </xf>
    <xf numFmtId="0" fontId="14" fillId="0" borderId="0" xfId="6" applyFont="1" applyBorder="1"/>
    <xf numFmtId="0" fontId="20" fillId="0" borderId="0" xfId="6" applyFont="1" applyBorder="1" applyAlignment="1">
      <alignment horizontal="center" vertical="center"/>
    </xf>
    <xf numFmtId="0" fontId="20" fillId="0" borderId="0" xfId="6" applyFont="1" applyBorder="1" applyAlignment="1">
      <alignment horizontal="right" vertical="center"/>
    </xf>
    <xf numFmtId="0" fontId="14" fillId="0" borderId="0" xfId="6" applyFont="1" applyBorder="1" applyAlignment="1">
      <alignment wrapText="1"/>
    </xf>
    <xf numFmtId="164" fontId="15" fillId="3" borderId="15" xfId="3" applyNumberFormat="1" applyFont="1" applyBorder="1"/>
    <xf numFmtId="1" fontId="19" fillId="0" borderId="0" xfId="6" applyNumberFormat="1" applyFont="1" applyAlignment="1">
      <alignment horizontal="right"/>
    </xf>
    <xf numFmtId="164" fontId="16" fillId="0" borderId="0" xfId="6" applyNumberFormat="1" applyFont="1" applyFill="1" applyBorder="1"/>
    <xf numFmtId="164" fontId="15" fillId="3" borderId="35" xfId="3" applyNumberFormat="1" applyFont="1" applyBorder="1"/>
    <xf numFmtId="164" fontId="21" fillId="3" borderId="37" xfId="3" applyNumberFormat="1" applyFont="1" applyBorder="1"/>
    <xf numFmtId="164" fontId="18" fillId="0" borderId="39" xfId="6" applyNumberFormat="1" applyFont="1" applyBorder="1"/>
    <xf numFmtId="1" fontId="18" fillId="0" borderId="39" xfId="6" applyNumberFormat="1" applyFont="1" applyBorder="1" applyAlignment="1">
      <alignment horizontal="center"/>
    </xf>
    <xf numFmtId="0" fontId="18" fillId="0" borderId="39" xfId="6" applyFont="1" applyBorder="1" applyAlignment="1">
      <alignment horizontal="center"/>
    </xf>
    <xf numFmtId="0" fontId="18" fillId="0" borderId="39" xfId="6" applyFont="1" applyBorder="1" applyAlignment="1">
      <alignment wrapText="1"/>
    </xf>
    <xf numFmtId="164" fontId="14" fillId="0" borderId="0" xfId="6" applyNumberFormat="1" applyFont="1"/>
    <xf numFmtId="44" fontId="21" fillId="3" borderId="37" xfId="3" applyNumberFormat="1" applyFont="1" applyBorder="1"/>
    <xf numFmtId="164" fontId="18" fillId="0" borderId="0" xfId="6" applyNumberFormat="1" applyFont="1" applyBorder="1"/>
    <xf numFmtId="1" fontId="18" fillId="0" borderId="0" xfId="6" applyNumberFormat="1" applyFont="1" applyBorder="1" applyAlignment="1">
      <alignment horizontal="center"/>
    </xf>
    <xf numFmtId="0" fontId="18" fillId="0" borderId="0" xfId="6" applyFont="1" applyBorder="1" applyAlignment="1">
      <alignment horizontal="center"/>
    </xf>
    <xf numFmtId="0" fontId="19" fillId="0" borderId="0" xfId="6" applyFont="1" applyBorder="1" applyAlignment="1">
      <alignment horizontal="left" wrapText="1"/>
    </xf>
    <xf numFmtId="0" fontId="18" fillId="0" borderId="9" xfId="6" applyFont="1" applyBorder="1"/>
    <xf numFmtId="164" fontId="14" fillId="0" borderId="36" xfId="6" applyNumberFormat="1" applyFont="1" applyBorder="1"/>
    <xf numFmtId="1" fontId="14" fillId="0" borderId="36" xfId="6" applyNumberFormat="1" applyFont="1" applyBorder="1" applyAlignment="1">
      <alignment horizontal="center"/>
    </xf>
    <xf numFmtId="0" fontId="14" fillId="0" borderId="36" xfId="6" applyFont="1" applyBorder="1" applyAlignment="1">
      <alignment horizontal="center"/>
    </xf>
    <xf numFmtId="0" fontId="19" fillId="0" borderId="36" xfId="6" applyFont="1" applyBorder="1" applyAlignment="1">
      <alignment wrapText="1"/>
    </xf>
    <xf numFmtId="44" fontId="21" fillId="3" borderId="37" xfId="3" applyNumberFormat="1" applyFont="1" applyBorder="1" applyAlignment="1">
      <alignment horizontal="left" vertical="center"/>
    </xf>
    <xf numFmtId="164" fontId="16" fillId="7" borderId="15" xfId="6" applyNumberFormat="1" applyFont="1" applyFill="1" applyBorder="1"/>
    <xf numFmtId="1" fontId="19" fillId="0" borderId="0" xfId="6" applyNumberFormat="1" applyFont="1" applyAlignment="1">
      <alignment horizontal="right"/>
    </xf>
    <xf numFmtId="164" fontId="16" fillId="7" borderId="35" xfId="6" applyNumberFormat="1" applyFont="1" applyFill="1" applyBorder="1"/>
    <xf numFmtId="0" fontId="18" fillId="0" borderId="0" xfId="6" applyFont="1" applyBorder="1" applyAlignment="1">
      <alignment wrapText="1"/>
    </xf>
    <xf numFmtId="164" fontId="22" fillId="7" borderId="37" xfId="6" applyNumberFormat="1" applyFont="1" applyFill="1" applyBorder="1"/>
    <xf numFmtId="8" fontId="23" fillId="0" borderId="39" xfId="6" applyNumberFormat="1" applyFont="1" applyBorder="1"/>
    <xf numFmtId="164" fontId="18" fillId="0" borderId="38" xfId="6" applyNumberFormat="1" applyFont="1" applyBorder="1"/>
    <xf numFmtId="8" fontId="23" fillId="0" borderId="38" xfId="6" applyNumberFormat="1" applyFont="1" applyBorder="1"/>
    <xf numFmtId="1" fontId="18" fillId="0" borderId="38" xfId="6" applyNumberFormat="1" applyFont="1" applyBorder="1" applyAlignment="1">
      <alignment horizontal="center"/>
    </xf>
    <xf numFmtId="0" fontId="18" fillId="0" borderId="38" xfId="6" applyFont="1" applyBorder="1" applyAlignment="1">
      <alignment horizontal="center"/>
    </xf>
    <xf numFmtId="0" fontId="18" fillId="0" borderId="38" xfId="6" applyFont="1" applyBorder="1" applyAlignment="1">
      <alignment wrapText="1"/>
    </xf>
    <xf numFmtId="8" fontId="23" fillId="0" borderId="35" xfId="6" applyNumberFormat="1" applyFont="1" applyBorder="1"/>
    <xf numFmtId="0" fontId="18" fillId="0" borderId="40" xfId="6" applyFont="1" applyBorder="1" applyAlignment="1">
      <alignment wrapText="1"/>
    </xf>
    <xf numFmtId="0" fontId="16" fillId="0" borderId="36" xfId="6" applyFont="1" applyBorder="1" applyAlignment="1">
      <alignment horizontal="left" wrapText="1"/>
    </xf>
    <xf numFmtId="0" fontId="18" fillId="0" borderId="35" xfId="6" applyFont="1" applyFill="1" applyBorder="1" applyAlignment="1">
      <alignment wrapText="1"/>
    </xf>
    <xf numFmtId="0" fontId="14" fillId="0" borderId="0" xfId="6" applyFont="1" applyFill="1" applyBorder="1"/>
    <xf numFmtId="0" fontId="24" fillId="0" borderId="35" xfId="6" applyFont="1" applyBorder="1" applyAlignment="1">
      <alignment wrapText="1"/>
    </xf>
    <xf numFmtId="0" fontId="18" fillId="0" borderId="35" xfId="6" applyNumberFormat="1" applyFont="1" applyBorder="1" applyAlignment="1">
      <alignment wrapText="1"/>
    </xf>
    <xf numFmtId="164" fontId="18" fillId="0" borderId="40" xfId="6" applyNumberFormat="1" applyFont="1" applyBorder="1"/>
    <xf numFmtId="1" fontId="18" fillId="0" borderId="40" xfId="6" applyNumberFormat="1" applyFont="1" applyBorder="1" applyAlignment="1">
      <alignment horizontal="center"/>
    </xf>
    <xf numFmtId="0" fontId="18" fillId="0" borderId="40" xfId="6" applyFont="1" applyBorder="1" applyAlignment="1">
      <alignment horizontal="center"/>
    </xf>
    <xf numFmtId="0" fontId="18" fillId="0" borderId="40" xfId="6" applyNumberFormat="1" applyFont="1" applyBorder="1" applyAlignment="1">
      <alignment wrapText="1"/>
    </xf>
    <xf numFmtId="0" fontId="18" fillId="0" borderId="9" xfId="6" applyFont="1" applyBorder="1" applyAlignment="1">
      <alignment horizontal="center"/>
    </xf>
    <xf numFmtId="0" fontId="18" fillId="0" borderId="9" xfId="6" applyFont="1" applyBorder="1" applyAlignment="1"/>
    <xf numFmtId="0" fontId="18" fillId="0" borderId="9" xfId="6" applyFont="1" applyBorder="1" applyAlignment="1">
      <alignment wrapText="1"/>
    </xf>
    <xf numFmtId="0" fontId="18" fillId="0" borderId="0" xfId="6" applyFont="1" applyBorder="1"/>
    <xf numFmtId="0" fontId="18" fillId="0" borderId="0" xfId="6" applyFont="1" applyBorder="1" applyAlignment="1"/>
    <xf numFmtId="164" fontId="22" fillId="7" borderId="34" xfId="6" applyNumberFormat="1" applyFont="1" applyFill="1" applyBorder="1"/>
    <xf numFmtId="164" fontId="18" fillId="0" borderId="0" xfId="6" applyNumberFormat="1" applyFont="1" applyFill="1" applyBorder="1"/>
    <xf numFmtId="164" fontId="14" fillId="0" borderId="0" xfId="6" applyNumberFormat="1" applyFont="1" applyFill="1" applyBorder="1"/>
    <xf numFmtId="1" fontId="14" fillId="0" borderId="0" xfId="6" applyNumberFormat="1" applyFont="1" applyFill="1" applyBorder="1"/>
    <xf numFmtId="164" fontId="18" fillId="0" borderId="35" xfId="6" applyNumberFormat="1" applyFont="1" applyFill="1" applyBorder="1"/>
    <xf numFmtId="1" fontId="18" fillId="0" borderId="35" xfId="6" applyNumberFormat="1" applyFont="1" applyFill="1" applyBorder="1" applyAlignment="1">
      <alignment horizontal="center"/>
    </xf>
    <xf numFmtId="0" fontId="18" fillId="0" borderId="35" xfId="6" applyFont="1" applyFill="1" applyBorder="1" applyAlignment="1">
      <alignment horizontal="center"/>
    </xf>
    <xf numFmtId="164" fontId="22" fillId="7" borderId="35" xfId="6" applyNumberFormat="1" applyFont="1" applyFill="1" applyBorder="1"/>
    <xf numFmtId="8" fontId="14" fillId="0" borderId="35" xfId="6" applyNumberFormat="1" applyFont="1" applyFill="1" applyBorder="1" applyAlignment="1">
      <alignment horizontal="center"/>
    </xf>
    <xf numFmtId="0" fontId="14" fillId="0" borderId="35" xfId="6" applyFont="1" applyFill="1" applyBorder="1" applyAlignment="1">
      <alignment horizontal="center"/>
    </xf>
    <xf numFmtId="0" fontId="14" fillId="0" borderId="35" xfId="6" applyFont="1" applyFill="1" applyBorder="1" applyAlignment="1">
      <alignment wrapText="1"/>
    </xf>
    <xf numFmtId="0" fontId="14" fillId="0" borderId="9" xfId="6" applyFont="1" applyBorder="1" applyAlignment="1">
      <alignment horizontal="center" wrapText="1"/>
    </xf>
    <xf numFmtId="0" fontId="14" fillId="0" borderId="0" xfId="6" applyFont="1" applyBorder="1" applyAlignment="1">
      <alignment horizontal="center" wrapText="1"/>
    </xf>
  </cellXfs>
  <cellStyles count="8">
    <cellStyle name="20% - Accent1" xfId="3" builtinId="30"/>
    <cellStyle name="40% - Accent3" xfId="4" builtinId="39"/>
    <cellStyle name="Currency" xfId="1" builtinId="4"/>
    <cellStyle name="Currency 2" xfId="7"/>
    <cellStyle name="Hyperlink" xfId="5" builtinId="8"/>
    <cellStyle name="Normal" xfId="0" builtinId="0"/>
    <cellStyle name="Normal 2" xfId="6"/>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Budget%20Form%202015-2016_DO%20NOT%20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Annual Budget Request"/>
    </sheetNames>
    <sheetDataSet>
      <sheetData sheetId="0" refreshError="1"/>
      <sheetData sheetId="1">
        <row r="1">
          <cell r="N1" t="str">
            <v>Event</v>
          </cell>
        </row>
        <row r="2">
          <cell r="N2" t="str">
            <v>Travel</v>
          </cell>
        </row>
        <row r="3">
          <cell r="N3"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www.homedepot.com/p/KILZ-2-1-gal-White-Water-Based-Latex-Interior-Exterior-Multi-Surface-Primer-Sealer-and-Stain-Blocker-20941/100096395" TargetMode="External"/><Relationship Id="rId13" Type="http://schemas.openxmlformats.org/officeDocument/2006/relationships/hyperlink" Target="http://www.homedepot.com/p/BEHR-Premium-DeckOver-1-gal-SC-104-Cordovan-Brown-Wood-and-Concrete-Paint-500001/204226877" TargetMode="External"/><Relationship Id="rId18" Type="http://schemas.openxmlformats.org/officeDocument/2006/relationships/vmlDrawing" Target="../drawings/vmlDrawing2.vml"/><Relationship Id="rId3" Type="http://schemas.openxmlformats.org/officeDocument/2006/relationships/hyperlink" Target="http://www.homedepot.com/p/Weyerhaeuser-400-ft-16-5-Gauge-Rebar-Tie-Wire-05337/202094311" TargetMode="External"/><Relationship Id="rId7" Type="http://schemas.openxmlformats.org/officeDocument/2006/relationships/hyperlink" Target="http://www.homedepot.com/p/Simpson-Strong-Tie-Z-Max-1-1-2-in-x-2-in-x-1-3-8-in-Angle-A21Z/100375047" TargetMode="External"/><Relationship Id="rId12" Type="http://schemas.openxmlformats.org/officeDocument/2006/relationships/hyperlink" Target="http://www.homedepot.com/p/BEHR-Premium-1-Gal-PFC-75-Tar-Black-1-Part-Epoxy-Concrete-and-Garage-Floor-Paint-93001/203937026" TargetMode="External"/><Relationship Id="rId17" Type="http://schemas.openxmlformats.org/officeDocument/2006/relationships/printerSettings" Target="../printerSettings/printerSettings1.bin"/><Relationship Id="rId2" Type="http://schemas.openxmlformats.org/officeDocument/2006/relationships/hyperlink" Target="http://www.homedepot.com/p/BLACK-DECKER-120-Grit-Mega-Mouse-Sandpaper-5-Piece-BDAMM120/204754269" TargetMode="External"/><Relationship Id="rId16" Type="http://schemas.openxmlformats.org/officeDocument/2006/relationships/hyperlink" Target="http://www.homedepot.com/p/BEHR-Premium-1-gal-Concrete-and-Masonry-Waterproofer-87001/202951073" TargetMode="External"/><Relationship Id="rId1" Type="http://schemas.openxmlformats.org/officeDocument/2006/relationships/hyperlink" Target="http://www.homedepot.com/p/Lincoln-Electric-7-in-24-Grit-Sanding-Discs-3-Pack-KH215/202938704" TargetMode="External"/><Relationship Id="rId6" Type="http://schemas.openxmlformats.org/officeDocument/2006/relationships/hyperlink" Target="http://www.homedepot.com/p/Economy-1-in-Chip-Brush-1500-1/100626121" TargetMode="External"/><Relationship Id="rId11" Type="http://schemas.openxmlformats.org/officeDocument/2006/relationships/hyperlink" Target="http://www.homedepot.com/p/Richelieu-Hardware-Heavy-Duty-Blue-Wheel-Caster-150kg-Swivel-with-Brake-5-In-70722BC/202205551" TargetMode="External"/><Relationship Id="rId5" Type="http://schemas.openxmlformats.org/officeDocument/2006/relationships/hyperlink" Target="http://www.homedepot.com/p/Unbranded-8-in-x-8-in-x-16-in-Concrete-Restricted-Beam-Block-100123/202323986" TargetMode="External"/><Relationship Id="rId15" Type="http://schemas.openxmlformats.org/officeDocument/2006/relationships/hyperlink" Target="http://www.homedepot.com/p/BEHR-Premium-DeckOver-1-gal-SC-112-Barn-Red-Wood-and-Concrete-Paint-500001/204226886" TargetMode="External"/><Relationship Id="rId10" Type="http://schemas.openxmlformats.org/officeDocument/2006/relationships/hyperlink" Target="http://www.homedepot.com/p/Unbranded-12mm-1-2-in-4ft-x-8ft-Sandeply-Hardwood-Plywood-454532/100017950" TargetMode="External"/><Relationship Id="rId4" Type="http://schemas.openxmlformats.org/officeDocument/2006/relationships/hyperlink" Target="http://www.homedepot.com/p/WeatherShield-2-in-x-12-in-x-8-ft-2-Pressure-Treated-Lumber-255974/100022372" TargetMode="External"/><Relationship Id="rId9" Type="http://schemas.openxmlformats.org/officeDocument/2006/relationships/hyperlink" Target="http://www.homedepot.com/p/Unbranded-2-in-x-4-in-x-8-ft-2-Pressure-Treated-Lumber-218458/100077807" TargetMode="External"/><Relationship Id="rId14" Type="http://schemas.openxmlformats.org/officeDocument/2006/relationships/hyperlink" Target="http://www.homedepot.com/p/BEHR-Premium-DeckOver-1-gal-SC-119-Colony-Blue-Wood-and-Concrete-Paint-500001/20422689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16"/>
  <sheetViews>
    <sheetView tabSelected="1" workbookViewId="0">
      <selection activeCell="I24" sqref="I24:J24"/>
    </sheetView>
  </sheetViews>
  <sheetFormatPr defaultRowHeight="15" x14ac:dyDescent="0.25"/>
  <cols>
    <col min="8" max="8" width="18.7109375" bestFit="1" customWidth="1"/>
  </cols>
  <sheetData>
    <row r="2" spans="1:14" x14ac:dyDescent="0.25">
      <c r="A2" s="1" t="s">
        <v>68</v>
      </c>
      <c r="B2" s="1"/>
      <c r="C2" s="1"/>
      <c r="D2" s="1"/>
    </row>
    <row r="3" spans="1:14" ht="15.75" thickBot="1" x14ac:dyDescent="0.3">
      <c r="A3" s="2"/>
      <c r="B3" s="2"/>
      <c r="C3" s="2"/>
    </row>
    <row r="4" spans="1:14" ht="15" customHeight="1" thickBot="1" x14ac:dyDescent="0.3">
      <c r="A4" s="3" t="s">
        <v>65</v>
      </c>
      <c r="B4" s="4"/>
      <c r="C4" s="4"/>
      <c r="D4" s="4"/>
      <c r="E4" s="4"/>
      <c r="F4" s="4"/>
      <c r="G4" s="5"/>
    </row>
    <row r="5" spans="1:14" ht="15" customHeight="1" x14ac:dyDescent="0.25">
      <c r="A5" s="6" t="s">
        <v>1</v>
      </c>
      <c r="B5" s="7"/>
      <c r="C5" s="8" t="s">
        <v>66</v>
      </c>
      <c r="D5" s="9"/>
      <c r="E5" s="9"/>
      <c r="F5" s="9"/>
      <c r="G5" s="10"/>
    </row>
    <row r="6" spans="1:14" ht="15.75" customHeight="1" thickBot="1" x14ac:dyDescent="0.3">
      <c r="A6" s="11"/>
      <c r="B6" s="12"/>
      <c r="C6" s="13"/>
      <c r="D6" s="14"/>
      <c r="E6" s="14"/>
      <c r="F6" s="14"/>
      <c r="G6" s="15"/>
    </row>
    <row r="7" spans="1:14" ht="15" customHeight="1" x14ac:dyDescent="0.25">
      <c r="A7" s="16" t="s">
        <v>3</v>
      </c>
      <c r="B7" s="17"/>
      <c r="C7" s="18">
        <v>84</v>
      </c>
      <c r="D7" s="19"/>
      <c r="E7" s="20" t="s">
        <v>4</v>
      </c>
      <c r="F7" s="21"/>
      <c r="G7" s="22">
        <v>9</v>
      </c>
    </row>
    <row r="8" spans="1:14" ht="15.75" thickBot="1" x14ac:dyDescent="0.3">
      <c r="A8" s="11"/>
      <c r="B8" s="12"/>
      <c r="C8" s="23"/>
      <c r="D8" s="24"/>
      <c r="E8" s="25"/>
      <c r="F8" s="26"/>
      <c r="G8" s="27"/>
    </row>
    <row r="9" spans="1:14" ht="15.75" thickBot="1" x14ac:dyDescent="0.3">
      <c r="A9" s="28" t="s">
        <v>67</v>
      </c>
      <c r="B9" s="29"/>
      <c r="C9" s="30"/>
      <c r="D9" s="31" t="s">
        <v>5</v>
      </c>
      <c r="E9" s="32"/>
      <c r="F9" s="32"/>
      <c r="G9" s="33"/>
    </row>
    <row r="10" spans="1:14" ht="15.75" thickBot="1" x14ac:dyDescent="0.3">
      <c r="A10" s="34" t="s">
        <v>6</v>
      </c>
      <c r="B10" s="35"/>
      <c r="C10" s="36"/>
      <c r="D10" s="37" t="s">
        <v>7</v>
      </c>
      <c r="E10" s="32"/>
      <c r="F10" s="32"/>
      <c r="G10" s="38"/>
      <c r="H10" s="39"/>
      <c r="I10" s="39"/>
      <c r="J10" s="39"/>
      <c r="K10" s="39"/>
    </row>
    <row r="11" spans="1:14" ht="15.75" thickBot="1" x14ac:dyDescent="0.3">
      <c r="A11" s="40" t="s">
        <v>8</v>
      </c>
      <c r="B11" s="41"/>
      <c r="C11" s="42"/>
      <c r="D11" s="42"/>
      <c r="E11" s="42"/>
      <c r="F11" s="42"/>
      <c r="G11" s="42"/>
      <c r="M11" s="43"/>
      <c r="N11" s="44"/>
    </row>
    <row r="12" spans="1:14" x14ac:dyDescent="0.25">
      <c r="A12" s="45" t="s">
        <v>9</v>
      </c>
      <c r="B12" s="46"/>
      <c r="C12" s="46"/>
      <c r="D12" s="46"/>
      <c r="E12" s="46"/>
      <c r="F12" s="46"/>
      <c r="G12" s="46"/>
      <c r="H12" s="46"/>
      <c r="I12" s="46"/>
      <c r="J12" s="46"/>
      <c r="K12" s="46"/>
      <c r="L12" s="47"/>
      <c r="M12" s="43"/>
      <c r="N12" s="44"/>
    </row>
    <row r="13" spans="1:14" x14ac:dyDescent="0.25">
      <c r="A13" s="48"/>
      <c r="B13" s="49"/>
      <c r="C13" s="49"/>
      <c r="D13" s="49"/>
      <c r="E13" s="49"/>
      <c r="F13" s="49"/>
      <c r="G13" s="49"/>
      <c r="H13" s="49"/>
      <c r="I13" s="49"/>
      <c r="J13" s="49"/>
      <c r="K13" s="49"/>
      <c r="L13" s="50"/>
      <c r="M13" s="43"/>
      <c r="N13" s="44"/>
    </row>
    <row r="14" spans="1:14" x14ac:dyDescent="0.25">
      <c r="A14" s="48"/>
      <c r="B14" s="49"/>
      <c r="C14" s="49"/>
      <c r="D14" s="49"/>
      <c r="E14" s="49"/>
      <c r="F14" s="49"/>
      <c r="G14" s="49"/>
      <c r="H14" s="49"/>
      <c r="I14" s="49"/>
      <c r="J14" s="49"/>
      <c r="K14" s="49"/>
      <c r="L14" s="50"/>
      <c r="M14" s="43"/>
      <c r="N14" s="44"/>
    </row>
    <row r="15" spans="1:14" x14ac:dyDescent="0.25">
      <c r="A15" s="48"/>
      <c r="B15" s="49"/>
      <c r="C15" s="49"/>
      <c r="D15" s="49"/>
      <c r="E15" s="49"/>
      <c r="F15" s="49"/>
      <c r="G15" s="49"/>
      <c r="H15" s="49"/>
      <c r="I15" s="49"/>
      <c r="J15" s="49"/>
      <c r="K15" s="49"/>
      <c r="L15" s="50"/>
      <c r="M15" s="43"/>
      <c r="N15" s="44"/>
    </row>
    <row r="16" spans="1:14" x14ac:dyDescent="0.25">
      <c r="A16" s="48"/>
      <c r="B16" s="49"/>
      <c r="C16" s="49"/>
      <c r="D16" s="49"/>
      <c r="E16" s="49"/>
      <c r="F16" s="49"/>
      <c r="G16" s="49"/>
      <c r="H16" s="49"/>
      <c r="I16" s="49"/>
      <c r="J16" s="49"/>
      <c r="K16" s="49"/>
      <c r="L16" s="50"/>
      <c r="M16" s="43"/>
      <c r="N16" s="44"/>
    </row>
    <row r="17" spans="1:14" x14ac:dyDescent="0.25">
      <c r="A17" s="48"/>
      <c r="B17" s="49"/>
      <c r="C17" s="49"/>
      <c r="D17" s="49"/>
      <c r="E17" s="49"/>
      <c r="F17" s="49"/>
      <c r="G17" s="49"/>
      <c r="H17" s="49"/>
      <c r="I17" s="49"/>
      <c r="J17" s="49"/>
      <c r="K17" s="49"/>
      <c r="L17" s="50"/>
      <c r="M17" s="43"/>
      <c r="N17" s="44"/>
    </row>
    <row r="18" spans="1:14" ht="15.75" thickBot="1" x14ac:dyDescent="0.3">
      <c r="A18" s="51"/>
      <c r="B18" s="52"/>
      <c r="C18" s="52"/>
      <c r="D18" s="52"/>
      <c r="E18" s="52"/>
      <c r="F18" s="52"/>
      <c r="G18" s="52"/>
      <c r="H18" s="52"/>
      <c r="I18" s="52"/>
      <c r="J18" s="52"/>
      <c r="K18" s="52"/>
      <c r="L18" s="53"/>
    </row>
    <row r="19" spans="1:14" ht="15.75" thickBot="1" x14ac:dyDescent="0.3">
      <c r="A19" s="54" t="s">
        <v>10</v>
      </c>
      <c r="B19" s="55"/>
      <c r="C19" s="55"/>
      <c r="D19" s="55"/>
      <c r="E19" s="55"/>
      <c r="F19" s="55"/>
      <c r="G19" s="55"/>
      <c r="H19" s="55"/>
      <c r="I19" s="55"/>
      <c r="J19" s="55"/>
      <c r="K19" s="55"/>
      <c r="L19" s="56"/>
    </row>
    <row r="20" spans="1:14" ht="15" customHeight="1" x14ac:dyDescent="0.25">
      <c r="A20" s="57" t="s">
        <v>11</v>
      </c>
      <c r="B20" s="58"/>
      <c r="C20" s="7"/>
      <c r="D20" s="59"/>
      <c r="E20" s="60" t="s">
        <v>12</v>
      </c>
      <c r="F20" s="60"/>
      <c r="G20" s="61"/>
      <c r="H20" s="62"/>
      <c r="I20" s="63"/>
      <c r="J20" s="64"/>
      <c r="K20" s="64"/>
      <c r="L20" s="65"/>
    </row>
    <row r="21" spans="1:14" x14ac:dyDescent="0.25">
      <c r="A21" s="66"/>
      <c r="B21" s="17"/>
      <c r="C21" s="17"/>
      <c r="D21" s="67"/>
      <c r="E21" s="68" t="s">
        <v>13</v>
      </c>
      <c r="F21" s="69"/>
      <c r="G21" s="70">
        <f>C31+C41+C51+C62+C72+C82+C92+C102+C112+C122+C132+C142+C152+C162+C172</f>
        <v>1714</v>
      </c>
      <c r="H21" s="71"/>
      <c r="I21" s="72"/>
      <c r="J21" s="73"/>
      <c r="K21" s="74"/>
      <c r="L21" s="75"/>
    </row>
    <row r="22" spans="1:14" x14ac:dyDescent="0.25">
      <c r="A22" s="66"/>
      <c r="B22" s="17"/>
      <c r="C22" s="17"/>
      <c r="D22" s="67"/>
      <c r="E22" s="68" t="s">
        <v>14</v>
      </c>
      <c r="F22" s="69"/>
      <c r="G22" s="70">
        <f>F31+F41+F51+F62+F82+F72+F92+F102+F112+F122+F132+F142+F152+F162+F172</f>
        <v>10526.822</v>
      </c>
      <c r="H22" s="71"/>
      <c r="I22" s="72"/>
      <c r="J22" s="73"/>
      <c r="K22" s="74"/>
      <c r="L22" s="75"/>
    </row>
    <row r="23" spans="1:14" x14ac:dyDescent="0.25">
      <c r="A23" s="66"/>
      <c r="B23" s="17"/>
      <c r="C23" s="17"/>
      <c r="D23" s="67"/>
      <c r="E23" s="76" t="s">
        <v>15</v>
      </c>
      <c r="F23" s="77"/>
      <c r="G23" s="70">
        <f>(G21+G22)*0.06</f>
        <v>734.44931999999994</v>
      </c>
      <c r="H23" s="71"/>
      <c r="I23" s="78"/>
      <c r="J23" s="73"/>
      <c r="K23" s="74"/>
      <c r="L23" s="79"/>
    </row>
    <row r="24" spans="1:14" ht="15.75" customHeight="1" thickBot="1" x14ac:dyDescent="0.3">
      <c r="A24" s="80"/>
      <c r="B24" s="12"/>
      <c r="C24" s="12"/>
      <c r="D24" s="81"/>
      <c r="E24" s="82" t="s">
        <v>16</v>
      </c>
      <c r="F24" s="83"/>
      <c r="G24" s="84">
        <f>G21+G22+G23</f>
        <v>12975.27132</v>
      </c>
      <c r="H24" s="85"/>
      <c r="I24" s="86"/>
      <c r="J24" s="87"/>
      <c r="K24" s="88"/>
      <c r="L24" s="89"/>
    </row>
    <row r="25" spans="1:14" ht="15.75" customHeight="1" thickBot="1" x14ac:dyDescent="0.3">
      <c r="A25" s="146"/>
      <c r="B25" s="147"/>
      <c r="C25" s="147"/>
      <c r="D25" s="147"/>
      <c r="E25" s="148"/>
      <c r="F25" s="148"/>
      <c r="G25" s="149"/>
      <c r="H25" s="149"/>
      <c r="I25" s="150"/>
      <c r="J25" s="151"/>
      <c r="K25" s="152"/>
      <c r="L25" s="153"/>
    </row>
    <row r="26" spans="1:14" ht="15.75" thickBot="1" x14ac:dyDescent="0.3">
      <c r="A26" s="90" t="s">
        <v>2</v>
      </c>
      <c r="B26" s="90"/>
      <c r="C26" s="90"/>
      <c r="D26" s="90"/>
      <c r="E26" s="90"/>
      <c r="F26" s="90"/>
      <c r="G26" s="90"/>
      <c r="H26" s="90"/>
      <c r="I26" s="90"/>
      <c r="J26" s="90"/>
      <c r="K26" s="90"/>
      <c r="L26" s="90"/>
      <c r="M26" s="90"/>
    </row>
    <row r="27" spans="1:14" ht="15.75" thickBot="1" x14ac:dyDescent="0.3">
      <c r="A27" s="91" t="s">
        <v>17</v>
      </c>
      <c r="B27" s="92"/>
      <c r="C27" s="93" t="s">
        <v>18</v>
      </c>
      <c r="D27" s="93"/>
      <c r="E27" s="93"/>
      <c r="F27" s="93"/>
      <c r="G27" s="94"/>
      <c r="H27" s="95" t="s">
        <v>19</v>
      </c>
      <c r="I27" s="96" t="s">
        <v>20</v>
      </c>
      <c r="J27" s="96"/>
      <c r="K27" s="96"/>
      <c r="L27" s="96"/>
      <c r="M27" s="97"/>
    </row>
    <row r="28" spans="1:14" ht="15.75" customHeight="1" thickBot="1" x14ac:dyDescent="0.3">
      <c r="A28" s="98" t="s">
        <v>21</v>
      </c>
      <c r="B28" s="99">
        <v>42217</v>
      </c>
      <c r="C28" s="100"/>
      <c r="D28" s="101" t="s">
        <v>22</v>
      </c>
      <c r="E28" s="102"/>
      <c r="F28" s="102"/>
      <c r="G28" s="103">
        <v>100</v>
      </c>
      <c r="H28" s="104"/>
      <c r="I28" s="105"/>
      <c r="J28" s="105"/>
      <c r="K28" s="105"/>
      <c r="L28" s="105"/>
      <c r="M28" s="106"/>
    </row>
    <row r="29" spans="1:14" ht="15" customHeight="1" thickBot="1" x14ac:dyDescent="0.3">
      <c r="A29" s="107" t="s">
        <v>23</v>
      </c>
      <c r="B29" s="108"/>
      <c r="C29" s="109" t="s">
        <v>24</v>
      </c>
      <c r="D29" s="110" t="s">
        <v>25</v>
      </c>
      <c r="E29" s="111" t="s">
        <v>26</v>
      </c>
      <c r="F29" s="112"/>
      <c r="G29" s="111"/>
      <c r="H29" s="113"/>
      <c r="I29" s="105"/>
      <c r="J29" s="105"/>
      <c r="K29" s="105"/>
      <c r="L29" s="105"/>
      <c r="M29" s="106"/>
    </row>
    <row r="30" spans="1:14" ht="15.75" thickBot="1" x14ac:dyDescent="0.3">
      <c r="A30" s="101" t="s">
        <v>27</v>
      </c>
      <c r="B30" s="114"/>
      <c r="C30" s="115" t="s">
        <v>13</v>
      </c>
      <c r="D30" s="116"/>
      <c r="E30" s="117"/>
      <c r="F30" s="118" t="s">
        <v>14</v>
      </c>
      <c r="G30" s="119"/>
      <c r="H30" s="120" t="s">
        <v>28</v>
      </c>
      <c r="I30" s="105"/>
      <c r="J30" s="105"/>
      <c r="K30" s="105"/>
      <c r="L30" s="105"/>
      <c r="M30" s="106"/>
    </row>
    <row r="31" spans="1:14" ht="15.75" thickBot="1" x14ac:dyDescent="0.3">
      <c r="A31" s="101" t="s">
        <v>29</v>
      </c>
      <c r="B31" s="114"/>
      <c r="C31" s="121">
        <v>100</v>
      </c>
      <c r="D31" s="122"/>
      <c r="E31" s="122"/>
      <c r="F31" s="123">
        <v>100</v>
      </c>
      <c r="G31" s="124"/>
      <c r="H31" s="125">
        <v>200</v>
      </c>
      <c r="I31" s="105"/>
      <c r="J31" s="105"/>
      <c r="K31" s="105"/>
      <c r="L31" s="105"/>
      <c r="M31" s="106"/>
    </row>
    <row r="32" spans="1:14" ht="15.75" thickBot="1" x14ac:dyDescent="0.3">
      <c r="A32" s="101" t="s">
        <v>30</v>
      </c>
      <c r="B32" s="126"/>
      <c r="C32" s="127"/>
      <c r="D32" s="128"/>
      <c r="E32" s="129"/>
      <c r="F32" s="130"/>
      <c r="G32" s="131"/>
      <c r="H32" s="125">
        <v>0</v>
      </c>
      <c r="I32" s="105"/>
      <c r="J32" s="105"/>
      <c r="K32" s="105"/>
      <c r="L32" s="105"/>
      <c r="M32" s="106"/>
    </row>
    <row r="33" spans="1:13" x14ac:dyDescent="0.25">
      <c r="A33" s="95" t="s">
        <v>31</v>
      </c>
      <c r="B33" s="132"/>
      <c r="C33" s="133"/>
      <c r="D33" s="133"/>
      <c r="E33" s="133"/>
      <c r="F33" s="133"/>
      <c r="G33" s="133"/>
      <c r="H33" s="134"/>
      <c r="I33" s="105"/>
      <c r="J33" s="105"/>
      <c r="K33" s="105"/>
      <c r="L33" s="105"/>
      <c r="M33" s="106"/>
    </row>
    <row r="34" spans="1:13" ht="27.75" customHeight="1" x14ac:dyDescent="0.25">
      <c r="A34" s="135"/>
      <c r="B34" s="136"/>
      <c r="C34" s="137"/>
      <c r="D34" s="137"/>
      <c r="E34" s="137"/>
      <c r="F34" s="137"/>
      <c r="G34" s="137"/>
      <c r="H34" s="138"/>
      <c r="I34" s="105"/>
      <c r="J34" s="105"/>
      <c r="K34" s="105"/>
      <c r="L34" s="105"/>
      <c r="M34" s="106"/>
    </row>
    <row r="35" spans="1:13" ht="15.75" thickBot="1" x14ac:dyDescent="0.3">
      <c r="A35" s="104"/>
      <c r="B35" s="139"/>
      <c r="C35" s="140"/>
      <c r="D35" s="140"/>
      <c r="E35" s="140"/>
      <c r="F35" s="140"/>
      <c r="G35" s="140"/>
      <c r="H35" s="141"/>
      <c r="I35" s="142"/>
      <c r="J35" s="142"/>
      <c r="K35" s="142"/>
      <c r="L35" s="142"/>
      <c r="M35" s="143"/>
    </row>
    <row r="36" spans="1:13" ht="15.75" thickBot="1" x14ac:dyDescent="0.3">
      <c r="A36" s="90" t="s">
        <v>2</v>
      </c>
      <c r="B36" s="90"/>
      <c r="C36" s="90"/>
      <c r="D36" s="90"/>
      <c r="E36" s="90"/>
      <c r="F36" s="90"/>
      <c r="G36" s="90"/>
      <c r="H36" s="90"/>
      <c r="I36" s="90"/>
      <c r="J36" s="90"/>
      <c r="K36" s="90"/>
      <c r="L36" s="90"/>
      <c r="M36" s="90"/>
    </row>
    <row r="37" spans="1:13" ht="15.75" thickBot="1" x14ac:dyDescent="0.3">
      <c r="A37" s="91" t="s">
        <v>17</v>
      </c>
      <c r="B37" s="92"/>
      <c r="C37" s="93" t="s">
        <v>32</v>
      </c>
      <c r="D37" s="93"/>
      <c r="E37" s="93"/>
      <c r="F37" s="93"/>
      <c r="G37" s="94"/>
      <c r="H37" s="95" t="s">
        <v>19</v>
      </c>
      <c r="I37" s="96" t="s">
        <v>33</v>
      </c>
      <c r="J37" s="96"/>
      <c r="K37" s="96"/>
      <c r="L37" s="96"/>
      <c r="M37" s="97"/>
    </row>
    <row r="38" spans="1:13" ht="15.75" customHeight="1" thickBot="1" x14ac:dyDescent="0.3">
      <c r="A38" s="98" t="s">
        <v>21</v>
      </c>
      <c r="B38" s="144" t="s">
        <v>34</v>
      </c>
      <c r="C38" s="100"/>
      <c r="D38" s="101" t="s">
        <v>22</v>
      </c>
      <c r="E38" s="102"/>
      <c r="F38" s="102"/>
      <c r="G38" s="103" t="s">
        <v>35</v>
      </c>
      <c r="H38" s="104"/>
      <c r="I38" s="105"/>
      <c r="J38" s="105"/>
      <c r="K38" s="105"/>
      <c r="L38" s="105"/>
      <c r="M38" s="106"/>
    </row>
    <row r="39" spans="1:13" ht="15" customHeight="1" thickBot="1" x14ac:dyDescent="0.3">
      <c r="A39" s="107" t="s">
        <v>23</v>
      </c>
      <c r="B39" s="108"/>
      <c r="C39" s="109" t="s">
        <v>0</v>
      </c>
      <c r="D39" s="110" t="s">
        <v>25</v>
      </c>
      <c r="E39" s="111" t="s">
        <v>36</v>
      </c>
      <c r="F39" s="112"/>
      <c r="G39" s="112"/>
      <c r="H39" s="113"/>
      <c r="I39" s="105"/>
      <c r="J39" s="105"/>
      <c r="K39" s="105"/>
      <c r="L39" s="105"/>
      <c r="M39" s="106"/>
    </row>
    <row r="40" spans="1:13" ht="15.75" thickBot="1" x14ac:dyDescent="0.3">
      <c r="A40" s="101" t="s">
        <v>27</v>
      </c>
      <c r="B40" s="114"/>
      <c r="C40" s="115" t="s">
        <v>13</v>
      </c>
      <c r="D40" s="116"/>
      <c r="E40" s="117"/>
      <c r="F40" s="118" t="s">
        <v>14</v>
      </c>
      <c r="G40" s="119"/>
      <c r="H40" s="120" t="s">
        <v>28</v>
      </c>
      <c r="I40" s="105"/>
      <c r="J40" s="105"/>
      <c r="K40" s="105"/>
      <c r="L40" s="105"/>
      <c r="M40" s="106"/>
    </row>
    <row r="41" spans="1:13" ht="15.75" thickBot="1" x14ac:dyDescent="0.3">
      <c r="A41" s="101" t="s">
        <v>29</v>
      </c>
      <c r="B41" s="114"/>
      <c r="C41" s="121"/>
      <c r="D41" s="122"/>
      <c r="E41" s="122"/>
      <c r="F41" s="123">
        <v>1100</v>
      </c>
      <c r="G41" s="124"/>
      <c r="H41" s="125">
        <v>1100</v>
      </c>
      <c r="I41" s="105"/>
      <c r="J41" s="105"/>
      <c r="K41" s="105"/>
      <c r="L41" s="105"/>
      <c r="M41" s="106"/>
    </row>
    <row r="42" spans="1:13" ht="15.75" thickBot="1" x14ac:dyDescent="0.3">
      <c r="A42" s="101" t="s">
        <v>30</v>
      </c>
      <c r="B42" s="126"/>
      <c r="C42" s="127"/>
      <c r="D42" s="128"/>
      <c r="E42" s="129"/>
      <c r="F42" s="130"/>
      <c r="G42" s="131"/>
      <c r="H42" s="125">
        <v>0</v>
      </c>
      <c r="I42" s="105"/>
      <c r="J42" s="105"/>
      <c r="K42" s="105"/>
      <c r="L42" s="105"/>
      <c r="M42" s="106"/>
    </row>
    <row r="43" spans="1:13" x14ac:dyDescent="0.25">
      <c r="A43" s="95" t="s">
        <v>31</v>
      </c>
      <c r="B43" s="132"/>
      <c r="C43" s="133"/>
      <c r="D43" s="133"/>
      <c r="E43" s="133"/>
      <c r="F43" s="133"/>
      <c r="G43" s="133"/>
      <c r="H43" s="134"/>
      <c r="I43" s="105"/>
      <c r="J43" s="105"/>
      <c r="K43" s="105"/>
      <c r="L43" s="105"/>
      <c r="M43" s="106"/>
    </row>
    <row r="44" spans="1:13" ht="15.75" customHeight="1" x14ac:dyDescent="0.25">
      <c r="A44" s="135"/>
      <c r="B44" s="136"/>
      <c r="C44" s="137"/>
      <c r="D44" s="137"/>
      <c r="E44" s="137"/>
      <c r="F44" s="137"/>
      <c r="G44" s="137"/>
      <c r="H44" s="138"/>
      <c r="I44" s="105"/>
      <c r="J44" s="105"/>
      <c r="K44" s="105"/>
      <c r="L44" s="105"/>
      <c r="M44" s="106"/>
    </row>
    <row r="45" spans="1:13" ht="27.75" customHeight="1" thickBot="1" x14ac:dyDescent="0.3">
      <c r="A45" s="104"/>
      <c r="B45" s="139"/>
      <c r="C45" s="140"/>
      <c r="D45" s="140"/>
      <c r="E45" s="140"/>
      <c r="F45" s="140"/>
      <c r="G45" s="140"/>
      <c r="H45" s="141"/>
      <c r="I45" s="142"/>
      <c r="J45" s="142"/>
      <c r="K45" s="142"/>
      <c r="L45" s="142"/>
      <c r="M45" s="143"/>
    </row>
    <row r="46" spans="1:13" ht="15.75" customHeight="1" thickBot="1" x14ac:dyDescent="0.3">
      <c r="A46" s="90" t="s">
        <v>2</v>
      </c>
      <c r="B46" s="90"/>
      <c r="C46" s="90"/>
      <c r="D46" s="90"/>
      <c r="E46" s="90"/>
      <c r="F46" s="90"/>
      <c r="G46" s="90"/>
      <c r="H46" s="90"/>
      <c r="I46" s="90"/>
      <c r="J46" s="90"/>
      <c r="K46" s="90"/>
      <c r="L46" s="90"/>
      <c r="M46" s="90"/>
    </row>
    <row r="47" spans="1:13" ht="15.75" thickBot="1" x14ac:dyDescent="0.3">
      <c r="A47" s="91" t="s">
        <v>17</v>
      </c>
      <c r="B47" s="92"/>
      <c r="C47" s="93" t="s">
        <v>37</v>
      </c>
      <c r="D47" s="93"/>
      <c r="E47" s="93"/>
      <c r="F47" s="93"/>
      <c r="G47" s="94"/>
      <c r="H47" s="95" t="s">
        <v>19</v>
      </c>
      <c r="I47" s="96" t="s">
        <v>38</v>
      </c>
      <c r="J47" s="96"/>
      <c r="K47" s="96"/>
      <c r="L47" s="96"/>
      <c r="M47" s="97"/>
    </row>
    <row r="48" spans="1:13" ht="15.75" customHeight="1" thickBot="1" x14ac:dyDescent="0.3">
      <c r="A48" s="98" t="s">
        <v>21</v>
      </c>
      <c r="B48" s="99" t="s">
        <v>39</v>
      </c>
      <c r="C48" s="100"/>
      <c r="D48" s="101" t="s">
        <v>22</v>
      </c>
      <c r="E48" s="102"/>
      <c r="F48" s="102"/>
      <c r="G48" s="103">
        <v>100</v>
      </c>
      <c r="H48" s="104"/>
      <c r="I48" s="105"/>
      <c r="J48" s="105"/>
      <c r="K48" s="105"/>
      <c r="L48" s="105"/>
      <c r="M48" s="106"/>
    </row>
    <row r="49" spans="1:13" ht="15" customHeight="1" thickBot="1" x14ac:dyDescent="0.3">
      <c r="A49" s="107" t="s">
        <v>23</v>
      </c>
      <c r="B49" s="108"/>
      <c r="C49" s="145" t="s">
        <v>24</v>
      </c>
      <c r="D49" s="110" t="s">
        <v>25</v>
      </c>
      <c r="E49" s="111" t="s">
        <v>40</v>
      </c>
      <c r="F49" s="112"/>
      <c r="G49" s="112"/>
      <c r="H49" s="113"/>
      <c r="I49" s="105"/>
      <c r="J49" s="105"/>
      <c r="K49" s="105"/>
      <c r="L49" s="105"/>
      <c r="M49" s="106"/>
    </row>
    <row r="50" spans="1:13" ht="15.75" thickBot="1" x14ac:dyDescent="0.3">
      <c r="A50" s="101" t="s">
        <v>27</v>
      </c>
      <c r="B50" s="114"/>
      <c r="C50" s="115" t="s">
        <v>13</v>
      </c>
      <c r="D50" s="116"/>
      <c r="E50" s="117"/>
      <c r="F50" s="118" t="s">
        <v>14</v>
      </c>
      <c r="G50" s="119"/>
      <c r="H50" s="120" t="s">
        <v>28</v>
      </c>
      <c r="I50" s="105"/>
      <c r="J50" s="105"/>
      <c r="K50" s="105"/>
      <c r="L50" s="105"/>
      <c r="M50" s="106"/>
    </row>
    <row r="51" spans="1:13" ht="15" customHeight="1" thickBot="1" x14ac:dyDescent="0.3">
      <c r="A51" s="101" t="s">
        <v>29</v>
      </c>
      <c r="B51" s="114"/>
      <c r="C51" s="121"/>
      <c r="D51" s="122"/>
      <c r="E51" s="122"/>
      <c r="F51" s="123">
        <v>700</v>
      </c>
      <c r="G51" s="124"/>
      <c r="H51" s="125">
        <v>700</v>
      </c>
      <c r="I51" s="105"/>
      <c r="J51" s="105"/>
      <c r="K51" s="105"/>
      <c r="L51" s="105"/>
      <c r="M51" s="106"/>
    </row>
    <row r="52" spans="1:13" ht="15.75" thickBot="1" x14ac:dyDescent="0.3">
      <c r="A52" s="101" t="s">
        <v>30</v>
      </c>
      <c r="B52" s="126"/>
      <c r="C52" s="127"/>
      <c r="D52" s="128"/>
      <c r="E52" s="129"/>
      <c r="F52" s="130"/>
      <c r="G52" s="131"/>
      <c r="H52" s="125">
        <v>0</v>
      </c>
      <c r="I52" s="105"/>
      <c r="J52" s="105"/>
      <c r="K52" s="105"/>
      <c r="L52" s="105"/>
      <c r="M52" s="106"/>
    </row>
    <row r="53" spans="1:13" x14ac:dyDescent="0.25">
      <c r="A53" s="95" t="s">
        <v>31</v>
      </c>
      <c r="B53" s="132"/>
      <c r="C53" s="133"/>
      <c r="D53" s="133"/>
      <c r="E53" s="133"/>
      <c r="F53" s="133"/>
      <c r="G53" s="133"/>
      <c r="H53" s="134"/>
      <c r="I53" s="105"/>
      <c r="J53" s="105"/>
      <c r="K53" s="105"/>
      <c r="L53" s="105"/>
      <c r="M53" s="106"/>
    </row>
    <row r="54" spans="1:13" x14ac:dyDescent="0.25">
      <c r="A54" s="135"/>
      <c r="B54" s="136"/>
      <c r="C54" s="137"/>
      <c r="D54" s="137"/>
      <c r="E54" s="137"/>
      <c r="F54" s="137"/>
      <c r="G54" s="137"/>
      <c r="H54" s="138"/>
      <c r="I54" s="105"/>
      <c r="J54" s="105"/>
      <c r="K54" s="105"/>
      <c r="L54" s="105"/>
      <c r="M54" s="106"/>
    </row>
    <row r="55" spans="1:13" ht="27.75" customHeight="1" thickBot="1" x14ac:dyDescent="0.3">
      <c r="A55" s="104"/>
      <c r="B55" s="139"/>
      <c r="C55" s="140"/>
      <c r="D55" s="140"/>
      <c r="E55" s="140"/>
      <c r="F55" s="140"/>
      <c r="G55" s="140"/>
      <c r="H55" s="141"/>
      <c r="I55" s="142"/>
      <c r="J55" s="142"/>
      <c r="K55" s="142"/>
      <c r="L55" s="142"/>
      <c r="M55" s="143"/>
    </row>
    <row r="56" spans="1:13" ht="15" customHeight="1" thickBot="1" x14ac:dyDescent="0.3"/>
    <row r="57" spans="1:13" ht="15.75" thickBot="1" x14ac:dyDescent="0.3">
      <c r="A57" s="90" t="s">
        <v>2</v>
      </c>
      <c r="B57" s="90"/>
      <c r="C57" s="90"/>
      <c r="D57" s="90"/>
      <c r="E57" s="90"/>
      <c r="F57" s="90"/>
      <c r="G57" s="90"/>
      <c r="H57" s="90"/>
      <c r="I57" s="90"/>
      <c r="J57" s="90"/>
      <c r="K57" s="90"/>
      <c r="L57" s="90"/>
      <c r="M57" s="90"/>
    </row>
    <row r="58" spans="1:13" ht="15.75" customHeight="1" thickBot="1" x14ac:dyDescent="0.3">
      <c r="A58" s="91" t="s">
        <v>17</v>
      </c>
      <c r="B58" s="92"/>
      <c r="C58" s="93" t="s">
        <v>41</v>
      </c>
      <c r="D58" s="93"/>
      <c r="E58" s="93"/>
      <c r="F58" s="93"/>
      <c r="G58" s="94"/>
      <c r="H58" s="95" t="s">
        <v>19</v>
      </c>
      <c r="I58" s="96" t="s">
        <v>42</v>
      </c>
      <c r="J58" s="96"/>
      <c r="K58" s="96"/>
      <c r="L58" s="96"/>
      <c r="M58" s="97"/>
    </row>
    <row r="59" spans="1:13" ht="15.75" customHeight="1" thickBot="1" x14ac:dyDescent="0.3">
      <c r="A59" s="98" t="s">
        <v>21</v>
      </c>
      <c r="B59" s="99" t="s">
        <v>43</v>
      </c>
      <c r="C59" s="100"/>
      <c r="D59" s="101" t="s">
        <v>22</v>
      </c>
      <c r="E59" s="102"/>
      <c r="F59" s="102"/>
      <c r="G59" s="103" t="s">
        <v>44</v>
      </c>
      <c r="H59" s="104"/>
      <c r="I59" s="105"/>
      <c r="J59" s="105"/>
      <c r="K59" s="105"/>
      <c r="L59" s="105"/>
      <c r="M59" s="106"/>
    </row>
    <row r="60" spans="1:13" ht="15.75" customHeight="1" thickBot="1" x14ac:dyDescent="0.3">
      <c r="A60" s="107" t="s">
        <v>23</v>
      </c>
      <c r="B60" s="108"/>
      <c r="C60" s="109" t="s">
        <v>24</v>
      </c>
      <c r="D60" s="110" t="s">
        <v>25</v>
      </c>
      <c r="E60" s="111" t="s">
        <v>45</v>
      </c>
      <c r="F60" s="112"/>
      <c r="G60" s="112"/>
      <c r="H60" s="113"/>
      <c r="I60" s="105"/>
      <c r="J60" s="105"/>
      <c r="K60" s="105"/>
      <c r="L60" s="105"/>
      <c r="M60" s="106"/>
    </row>
    <row r="61" spans="1:13" ht="15" customHeight="1" thickBot="1" x14ac:dyDescent="0.3">
      <c r="A61" s="101" t="s">
        <v>27</v>
      </c>
      <c r="B61" s="114"/>
      <c r="C61" s="115" t="s">
        <v>13</v>
      </c>
      <c r="D61" s="116"/>
      <c r="E61" s="117"/>
      <c r="F61" s="118" t="s">
        <v>14</v>
      </c>
      <c r="G61" s="119"/>
      <c r="H61" s="120" t="s">
        <v>28</v>
      </c>
      <c r="I61" s="105"/>
      <c r="J61" s="105"/>
      <c r="K61" s="105"/>
      <c r="L61" s="105"/>
      <c r="M61" s="106"/>
    </row>
    <row r="62" spans="1:13" ht="15" customHeight="1" thickBot="1" x14ac:dyDescent="0.3">
      <c r="A62" s="101" t="s">
        <v>29</v>
      </c>
      <c r="B62" s="114"/>
      <c r="C62" s="121">
        <v>1120</v>
      </c>
      <c r="D62" s="122"/>
      <c r="E62" s="122"/>
      <c r="F62" s="123"/>
      <c r="G62" s="124"/>
      <c r="H62" s="125">
        <v>1120</v>
      </c>
      <c r="I62" s="105"/>
      <c r="J62" s="105"/>
      <c r="K62" s="105"/>
      <c r="L62" s="105"/>
      <c r="M62" s="106"/>
    </row>
    <row r="63" spans="1:13" ht="15.75" thickBot="1" x14ac:dyDescent="0.3">
      <c r="A63" s="101" t="s">
        <v>30</v>
      </c>
      <c r="B63" s="126"/>
      <c r="C63" s="127"/>
      <c r="D63" s="128"/>
      <c r="E63" s="129"/>
      <c r="F63" s="130"/>
      <c r="G63" s="131"/>
      <c r="H63" s="125">
        <v>0</v>
      </c>
      <c r="I63" s="105"/>
      <c r="J63" s="105"/>
      <c r="K63" s="105"/>
      <c r="L63" s="105"/>
      <c r="M63" s="106"/>
    </row>
    <row r="64" spans="1:13" x14ac:dyDescent="0.25">
      <c r="A64" s="95" t="s">
        <v>31</v>
      </c>
      <c r="B64" s="132"/>
      <c r="C64" s="133"/>
      <c r="D64" s="133"/>
      <c r="E64" s="133"/>
      <c r="F64" s="133"/>
      <c r="G64" s="133"/>
      <c r="H64" s="134"/>
      <c r="I64" s="105"/>
      <c r="J64" s="105"/>
      <c r="K64" s="105"/>
      <c r="L64" s="105"/>
      <c r="M64" s="106"/>
    </row>
    <row r="65" spans="1:13" ht="29.25" customHeight="1" x14ac:dyDescent="0.25">
      <c r="A65" s="135"/>
      <c r="B65" s="136"/>
      <c r="C65" s="137"/>
      <c r="D65" s="137"/>
      <c r="E65" s="137"/>
      <c r="F65" s="137"/>
      <c r="G65" s="137"/>
      <c r="H65" s="138"/>
      <c r="I65" s="105"/>
      <c r="J65" s="105"/>
      <c r="K65" s="105"/>
      <c r="L65" s="105"/>
      <c r="M65" s="106"/>
    </row>
    <row r="66" spans="1:13" ht="15.75" thickBot="1" x14ac:dyDescent="0.3">
      <c r="A66" s="104"/>
      <c r="B66" s="139"/>
      <c r="C66" s="140"/>
      <c r="D66" s="140"/>
      <c r="E66" s="140"/>
      <c r="F66" s="140"/>
      <c r="G66" s="140"/>
      <c r="H66" s="141"/>
      <c r="I66" s="142"/>
      <c r="J66" s="142"/>
      <c r="K66" s="142"/>
      <c r="L66" s="142"/>
      <c r="M66" s="143"/>
    </row>
    <row r="67" spans="1:13" ht="15" customHeight="1" thickBot="1" x14ac:dyDescent="0.3">
      <c r="A67" s="90" t="s">
        <v>2</v>
      </c>
      <c r="B67" s="90"/>
      <c r="C67" s="90"/>
      <c r="D67" s="90"/>
      <c r="E67" s="90"/>
      <c r="F67" s="90"/>
      <c r="G67" s="90"/>
      <c r="H67" s="90"/>
      <c r="I67" s="90"/>
      <c r="J67" s="90"/>
      <c r="K67" s="90"/>
      <c r="L67" s="90"/>
      <c r="M67" s="90"/>
    </row>
    <row r="68" spans="1:13" ht="15.75" thickBot="1" x14ac:dyDescent="0.3">
      <c r="A68" s="91" t="s">
        <v>17</v>
      </c>
      <c r="B68" s="92"/>
      <c r="C68" s="93" t="s">
        <v>46</v>
      </c>
      <c r="D68" s="93"/>
      <c r="E68" s="93"/>
      <c r="F68" s="93"/>
      <c r="G68" s="94"/>
      <c r="H68" s="95" t="s">
        <v>19</v>
      </c>
      <c r="I68" s="96" t="s">
        <v>47</v>
      </c>
      <c r="J68" s="96"/>
      <c r="K68" s="96"/>
      <c r="L68" s="96"/>
      <c r="M68" s="97"/>
    </row>
    <row r="69" spans="1:13" ht="15.75" customHeight="1" thickBot="1" x14ac:dyDescent="0.3">
      <c r="A69" s="98" t="s">
        <v>21</v>
      </c>
      <c r="B69" s="144" t="s">
        <v>48</v>
      </c>
      <c r="C69" s="100"/>
      <c r="D69" s="101" t="s">
        <v>22</v>
      </c>
      <c r="E69" s="102"/>
      <c r="F69" s="102"/>
      <c r="G69" s="103" t="s">
        <v>49</v>
      </c>
      <c r="H69" s="104"/>
      <c r="I69" s="105"/>
      <c r="J69" s="105"/>
      <c r="K69" s="105"/>
      <c r="L69" s="105"/>
      <c r="M69" s="106"/>
    </row>
    <row r="70" spans="1:13" ht="15" customHeight="1" thickBot="1" x14ac:dyDescent="0.3">
      <c r="A70" s="107" t="s">
        <v>23</v>
      </c>
      <c r="B70" s="108"/>
      <c r="C70" s="109" t="s">
        <v>24</v>
      </c>
      <c r="D70" s="110" t="s">
        <v>25</v>
      </c>
      <c r="E70" s="111" t="s">
        <v>50</v>
      </c>
      <c r="F70" s="112"/>
      <c r="G70" s="112"/>
      <c r="H70" s="113"/>
      <c r="I70" s="105"/>
      <c r="J70" s="105"/>
      <c r="K70" s="105"/>
      <c r="L70" s="105"/>
      <c r="M70" s="106"/>
    </row>
    <row r="71" spans="1:13" ht="15.75" thickBot="1" x14ac:dyDescent="0.3">
      <c r="A71" s="101" t="s">
        <v>27</v>
      </c>
      <c r="B71" s="114"/>
      <c r="C71" s="115" t="s">
        <v>13</v>
      </c>
      <c r="D71" s="116"/>
      <c r="E71" s="117"/>
      <c r="F71" s="118" t="s">
        <v>14</v>
      </c>
      <c r="G71" s="119"/>
      <c r="H71" s="120" t="s">
        <v>28</v>
      </c>
      <c r="I71" s="105"/>
      <c r="J71" s="105"/>
      <c r="K71" s="105"/>
      <c r="L71" s="105"/>
      <c r="M71" s="106"/>
    </row>
    <row r="72" spans="1:13" ht="15.75" thickBot="1" x14ac:dyDescent="0.3">
      <c r="A72" s="101" t="s">
        <v>29</v>
      </c>
      <c r="B72" s="114"/>
      <c r="C72" s="121">
        <v>150</v>
      </c>
      <c r="D72" s="122"/>
      <c r="E72" s="122"/>
      <c r="F72" s="123">
        <v>150</v>
      </c>
      <c r="G72" s="124"/>
      <c r="H72" s="125">
        <v>300</v>
      </c>
      <c r="I72" s="105"/>
      <c r="J72" s="105"/>
      <c r="K72" s="105"/>
      <c r="L72" s="105"/>
      <c r="M72" s="106"/>
    </row>
    <row r="73" spans="1:13" ht="15" customHeight="1" thickBot="1" x14ac:dyDescent="0.3">
      <c r="A73" s="101" t="s">
        <v>30</v>
      </c>
      <c r="B73" s="126"/>
      <c r="C73" s="127"/>
      <c r="D73" s="128"/>
      <c r="E73" s="129"/>
      <c r="F73" s="130"/>
      <c r="G73" s="131"/>
      <c r="H73" s="125">
        <v>0</v>
      </c>
      <c r="I73" s="105"/>
      <c r="J73" s="105"/>
      <c r="K73" s="105"/>
      <c r="L73" s="105"/>
      <c r="M73" s="106"/>
    </row>
    <row r="74" spans="1:13" x14ac:dyDescent="0.25">
      <c r="A74" s="95" t="s">
        <v>31</v>
      </c>
      <c r="B74" s="132"/>
      <c r="C74" s="133"/>
      <c r="D74" s="133"/>
      <c r="E74" s="133"/>
      <c r="F74" s="133"/>
      <c r="G74" s="133"/>
      <c r="H74" s="134"/>
      <c r="I74" s="105"/>
      <c r="J74" s="105"/>
      <c r="K74" s="105"/>
      <c r="L74" s="105"/>
      <c r="M74" s="106"/>
    </row>
    <row r="75" spans="1:13" x14ac:dyDescent="0.25">
      <c r="A75" s="135"/>
      <c r="B75" s="136"/>
      <c r="C75" s="137"/>
      <c r="D75" s="137"/>
      <c r="E75" s="137"/>
      <c r="F75" s="137"/>
      <c r="G75" s="137"/>
      <c r="H75" s="138"/>
      <c r="I75" s="105"/>
      <c r="J75" s="105"/>
      <c r="K75" s="105"/>
      <c r="L75" s="105"/>
      <c r="M75" s="106"/>
    </row>
    <row r="76" spans="1:13" ht="29.25" customHeight="1" thickBot="1" x14ac:dyDescent="0.3">
      <c r="A76" s="104"/>
      <c r="B76" s="139"/>
      <c r="C76" s="140"/>
      <c r="D76" s="140"/>
      <c r="E76" s="140"/>
      <c r="F76" s="140"/>
      <c r="G76" s="140"/>
      <c r="H76" s="141"/>
      <c r="I76" s="142"/>
      <c r="J76" s="142"/>
      <c r="K76" s="142"/>
      <c r="L76" s="142"/>
      <c r="M76" s="143"/>
    </row>
    <row r="77" spans="1:13" ht="15.75" thickBot="1" x14ac:dyDescent="0.3">
      <c r="A77" s="90" t="s">
        <v>2</v>
      </c>
      <c r="B77" s="90"/>
      <c r="C77" s="90"/>
      <c r="D77" s="90"/>
      <c r="E77" s="90"/>
      <c r="F77" s="90"/>
      <c r="G77" s="90"/>
      <c r="H77" s="90"/>
      <c r="I77" s="90"/>
      <c r="J77" s="90"/>
      <c r="K77" s="90"/>
      <c r="L77" s="90"/>
      <c r="M77" s="90"/>
    </row>
    <row r="78" spans="1:13" ht="15.75" customHeight="1" thickBot="1" x14ac:dyDescent="0.3">
      <c r="A78" s="91" t="s">
        <v>17</v>
      </c>
      <c r="B78" s="92"/>
      <c r="C78" s="93" t="s">
        <v>51</v>
      </c>
      <c r="D78" s="93"/>
      <c r="E78" s="93"/>
      <c r="F78" s="93"/>
      <c r="G78" s="94"/>
      <c r="H78" s="95" t="s">
        <v>19</v>
      </c>
      <c r="I78" s="96" t="s">
        <v>52</v>
      </c>
      <c r="J78" s="96"/>
      <c r="K78" s="96"/>
      <c r="L78" s="96"/>
      <c r="M78" s="97"/>
    </row>
    <row r="79" spans="1:13" ht="15.75" customHeight="1" thickBot="1" x14ac:dyDescent="0.3">
      <c r="A79" s="98" t="s">
        <v>21</v>
      </c>
      <c r="B79" s="144" t="s">
        <v>53</v>
      </c>
      <c r="C79" s="100"/>
      <c r="D79" s="101" t="s">
        <v>22</v>
      </c>
      <c r="E79" s="102"/>
      <c r="F79" s="102"/>
      <c r="G79" s="103" t="s">
        <v>54</v>
      </c>
      <c r="H79" s="104"/>
      <c r="I79" s="105"/>
      <c r="J79" s="105"/>
      <c r="K79" s="105"/>
      <c r="L79" s="105"/>
      <c r="M79" s="106"/>
    </row>
    <row r="80" spans="1:13" ht="15" customHeight="1" thickBot="1" x14ac:dyDescent="0.3">
      <c r="A80" s="107" t="s">
        <v>23</v>
      </c>
      <c r="B80" s="108"/>
      <c r="C80" s="145" t="s">
        <v>24</v>
      </c>
      <c r="D80" s="110" t="s">
        <v>25</v>
      </c>
      <c r="E80" s="111" t="s">
        <v>55</v>
      </c>
      <c r="F80" s="112"/>
      <c r="G80" s="112"/>
      <c r="H80" s="113"/>
      <c r="I80" s="105"/>
      <c r="J80" s="105"/>
      <c r="K80" s="105"/>
      <c r="L80" s="105"/>
      <c r="M80" s="106"/>
    </row>
    <row r="81" spans="1:13" ht="18.75" customHeight="1" thickBot="1" x14ac:dyDescent="0.3">
      <c r="A81" s="101" t="s">
        <v>27</v>
      </c>
      <c r="B81" s="114"/>
      <c r="C81" s="115" t="s">
        <v>13</v>
      </c>
      <c r="D81" s="116"/>
      <c r="E81" s="117"/>
      <c r="F81" s="118" t="s">
        <v>14</v>
      </c>
      <c r="G81" s="119"/>
      <c r="H81" s="120" t="s">
        <v>28</v>
      </c>
      <c r="I81" s="105"/>
      <c r="J81" s="105"/>
      <c r="K81" s="105"/>
      <c r="L81" s="105"/>
      <c r="M81" s="106"/>
    </row>
    <row r="82" spans="1:13" ht="15.75" thickBot="1" x14ac:dyDescent="0.3">
      <c r="A82" s="101" t="s">
        <v>29</v>
      </c>
      <c r="B82" s="114"/>
      <c r="C82" s="121">
        <v>150</v>
      </c>
      <c r="D82" s="122"/>
      <c r="E82" s="122"/>
      <c r="F82" s="123"/>
      <c r="G82" s="124"/>
      <c r="H82" s="125">
        <v>150</v>
      </c>
      <c r="I82" s="105"/>
      <c r="J82" s="105"/>
      <c r="K82" s="105"/>
      <c r="L82" s="105"/>
      <c r="M82" s="106"/>
    </row>
    <row r="83" spans="1:13" ht="15.75" thickBot="1" x14ac:dyDescent="0.3">
      <c r="A83" s="101" t="s">
        <v>30</v>
      </c>
      <c r="B83" s="126"/>
      <c r="C83" s="127"/>
      <c r="D83" s="128"/>
      <c r="E83" s="129"/>
      <c r="F83" s="130"/>
      <c r="G83" s="131"/>
      <c r="H83" s="125">
        <v>0</v>
      </c>
      <c r="I83" s="105"/>
      <c r="J83" s="105"/>
      <c r="K83" s="105"/>
      <c r="L83" s="105"/>
      <c r="M83" s="106"/>
    </row>
    <row r="84" spans="1:13" ht="15" customHeight="1" x14ac:dyDescent="0.25">
      <c r="A84" s="95" t="s">
        <v>31</v>
      </c>
      <c r="B84" s="132"/>
      <c r="C84" s="133"/>
      <c r="D84" s="133"/>
      <c r="E84" s="133"/>
      <c r="F84" s="133"/>
      <c r="G84" s="133"/>
      <c r="H84" s="134"/>
      <c r="I84" s="105"/>
      <c r="J84" s="105"/>
      <c r="K84" s="105"/>
      <c r="L84" s="105"/>
      <c r="M84" s="106"/>
    </row>
    <row r="85" spans="1:13" ht="29.25" customHeight="1" x14ac:dyDescent="0.25">
      <c r="A85" s="135"/>
      <c r="B85" s="136"/>
      <c r="C85" s="137"/>
      <c r="D85" s="137"/>
      <c r="E85" s="137"/>
      <c r="F85" s="137"/>
      <c r="G85" s="137"/>
      <c r="H85" s="138"/>
      <c r="I85" s="105"/>
      <c r="J85" s="105"/>
      <c r="K85" s="105"/>
      <c r="L85" s="105"/>
      <c r="M85" s="106"/>
    </row>
    <row r="86" spans="1:13" ht="15.75" thickBot="1" x14ac:dyDescent="0.3">
      <c r="A86" s="104"/>
      <c r="B86" s="139"/>
      <c r="C86" s="140"/>
      <c r="D86" s="140"/>
      <c r="E86" s="140"/>
      <c r="F86" s="140"/>
      <c r="G86" s="140"/>
      <c r="H86" s="141"/>
      <c r="I86" s="142"/>
      <c r="J86" s="142"/>
      <c r="K86" s="142"/>
      <c r="L86" s="142"/>
      <c r="M86" s="143"/>
    </row>
    <row r="87" spans="1:13" ht="15.75" thickBot="1" x14ac:dyDescent="0.3">
      <c r="A87" s="90" t="s">
        <v>2</v>
      </c>
      <c r="B87" s="90"/>
      <c r="C87" s="90"/>
      <c r="D87" s="90"/>
      <c r="E87" s="90"/>
      <c r="F87" s="90"/>
      <c r="G87" s="90"/>
      <c r="H87" s="90"/>
      <c r="I87" s="90"/>
      <c r="J87" s="90"/>
      <c r="K87" s="90"/>
      <c r="L87" s="90"/>
      <c r="M87" s="90"/>
    </row>
    <row r="88" spans="1:13" ht="15.75" thickBot="1" x14ac:dyDescent="0.3">
      <c r="A88" s="91" t="s">
        <v>17</v>
      </c>
      <c r="B88" s="92"/>
      <c r="C88" s="93" t="s">
        <v>56</v>
      </c>
      <c r="D88" s="93"/>
      <c r="E88" s="93"/>
      <c r="F88" s="93"/>
      <c r="G88" s="94"/>
      <c r="H88" s="95" t="s">
        <v>19</v>
      </c>
      <c r="I88" s="96" t="s">
        <v>57</v>
      </c>
      <c r="J88" s="96"/>
      <c r="K88" s="96"/>
      <c r="L88" s="96"/>
      <c r="M88" s="97"/>
    </row>
    <row r="89" spans="1:13" ht="15" customHeight="1" thickBot="1" x14ac:dyDescent="0.3">
      <c r="A89" s="98" t="s">
        <v>21</v>
      </c>
      <c r="B89" s="144" t="s">
        <v>34</v>
      </c>
      <c r="C89" s="100"/>
      <c r="D89" s="101" t="s">
        <v>22</v>
      </c>
      <c r="E89" s="102"/>
      <c r="F89" s="102"/>
      <c r="G89" s="103" t="s">
        <v>35</v>
      </c>
      <c r="H89" s="104"/>
      <c r="I89" s="105"/>
      <c r="J89" s="105"/>
      <c r="K89" s="105"/>
      <c r="L89" s="105"/>
      <c r="M89" s="106"/>
    </row>
    <row r="90" spans="1:13" ht="15.75" customHeight="1" thickBot="1" x14ac:dyDescent="0.3">
      <c r="A90" s="107" t="s">
        <v>23</v>
      </c>
      <c r="B90" s="108"/>
      <c r="C90" s="109" t="s">
        <v>0</v>
      </c>
      <c r="D90" s="110" t="s">
        <v>25</v>
      </c>
      <c r="E90" s="111" t="s">
        <v>36</v>
      </c>
      <c r="F90" s="112"/>
      <c r="G90" s="112"/>
      <c r="H90" s="113"/>
      <c r="I90" s="105"/>
      <c r="J90" s="105"/>
      <c r="K90" s="105"/>
      <c r="L90" s="105"/>
      <c r="M90" s="106"/>
    </row>
    <row r="91" spans="1:13" ht="15.75" thickBot="1" x14ac:dyDescent="0.3">
      <c r="A91" s="101" t="s">
        <v>27</v>
      </c>
      <c r="B91" s="114"/>
      <c r="C91" s="115" t="s">
        <v>13</v>
      </c>
      <c r="D91" s="116"/>
      <c r="E91" s="117"/>
      <c r="F91" s="118" t="s">
        <v>14</v>
      </c>
      <c r="G91" s="119"/>
      <c r="H91" s="120" t="s">
        <v>28</v>
      </c>
      <c r="I91" s="105"/>
      <c r="J91" s="105"/>
      <c r="K91" s="105"/>
      <c r="L91" s="105"/>
      <c r="M91" s="106"/>
    </row>
    <row r="92" spans="1:13" ht="18" customHeight="1" thickBot="1" x14ac:dyDescent="0.3">
      <c r="A92" s="101" t="s">
        <v>29</v>
      </c>
      <c r="B92" s="114"/>
      <c r="C92" s="121"/>
      <c r="D92" s="122"/>
      <c r="E92" s="122"/>
      <c r="F92" s="123">
        <v>3683.73</v>
      </c>
      <c r="G92" s="124"/>
      <c r="H92" s="125">
        <v>3683.73</v>
      </c>
      <c r="I92" s="105"/>
      <c r="J92" s="105"/>
      <c r="K92" s="105"/>
      <c r="L92" s="105"/>
      <c r="M92" s="106"/>
    </row>
    <row r="93" spans="1:13" ht="20.25" customHeight="1" thickBot="1" x14ac:dyDescent="0.3">
      <c r="A93" s="101" t="s">
        <v>30</v>
      </c>
      <c r="B93" s="126"/>
      <c r="C93" s="127"/>
      <c r="D93" s="128"/>
      <c r="E93" s="129"/>
      <c r="F93" s="130"/>
      <c r="G93" s="131"/>
      <c r="H93" s="125">
        <v>0</v>
      </c>
      <c r="I93" s="105"/>
      <c r="J93" s="105"/>
      <c r="K93" s="105"/>
      <c r="L93" s="105"/>
      <c r="M93" s="106"/>
    </row>
    <row r="94" spans="1:13" x14ac:dyDescent="0.25">
      <c r="A94" s="95" t="s">
        <v>31</v>
      </c>
      <c r="B94" s="132"/>
      <c r="C94" s="133"/>
      <c r="D94" s="133"/>
      <c r="E94" s="133"/>
      <c r="F94" s="133"/>
      <c r="G94" s="133"/>
      <c r="H94" s="134"/>
      <c r="I94" s="105"/>
      <c r="J94" s="105"/>
      <c r="K94" s="105"/>
      <c r="L94" s="105"/>
      <c r="M94" s="106"/>
    </row>
    <row r="95" spans="1:13" ht="15" customHeight="1" x14ac:dyDescent="0.25">
      <c r="A95" s="135"/>
      <c r="B95" s="136"/>
      <c r="C95" s="137"/>
      <c r="D95" s="137"/>
      <c r="E95" s="137"/>
      <c r="F95" s="137"/>
      <c r="G95" s="137"/>
      <c r="H95" s="138"/>
      <c r="I95" s="105"/>
      <c r="J95" s="105"/>
      <c r="K95" s="105"/>
      <c r="L95" s="105"/>
      <c r="M95" s="106"/>
    </row>
    <row r="96" spans="1:13" ht="27.75" customHeight="1" thickBot="1" x14ac:dyDescent="0.3">
      <c r="A96" s="104"/>
      <c r="B96" s="139"/>
      <c r="C96" s="140"/>
      <c r="D96" s="140"/>
      <c r="E96" s="140"/>
      <c r="F96" s="140"/>
      <c r="G96" s="140"/>
      <c r="H96" s="141"/>
      <c r="I96" s="142"/>
      <c r="J96" s="142"/>
      <c r="K96" s="142"/>
      <c r="L96" s="142"/>
      <c r="M96" s="143"/>
    </row>
    <row r="97" spans="1:13" ht="15.75" thickBot="1" x14ac:dyDescent="0.3">
      <c r="A97" s="90" t="s">
        <v>2</v>
      </c>
      <c r="B97" s="90"/>
      <c r="C97" s="90"/>
      <c r="D97" s="90"/>
      <c r="E97" s="90"/>
      <c r="F97" s="90"/>
      <c r="G97" s="90"/>
      <c r="H97" s="90"/>
      <c r="I97" s="90"/>
      <c r="J97" s="90"/>
      <c r="K97" s="90"/>
      <c r="L97" s="90"/>
      <c r="M97" s="90"/>
    </row>
    <row r="98" spans="1:13" ht="15.75" thickBot="1" x14ac:dyDescent="0.3">
      <c r="A98" s="91" t="s">
        <v>17</v>
      </c>
      <c r="B98" s="92"/>
      <c r="C98" s="93" t="s">
        <v>58</v>
      </c>
      <c r="D98" s="93"/>
      <c r="E98" s="93"/>
      <c r="F98" s="93"/>
      <c r="G98" s="94"/>
      <c r="H98" s="95" t="s">
        <v>19</v>
      </c>
      <c r="I98" s="96" t="s">
        <v>59</v>
      </c>
      <c r="J98" s="96"/>
      <c r="K98" s="96"/>
      <c r="L98" s="96"/>
      <c r="M98" s="97"/>
    </row>
    <row r="99" spans="1:13" ht="15.75" customHeight="1" thickBot="1" x14ac:dyDescent="0.3">
      <c r="A99" s="98" t="s">
        <v>21</v>
      </c>
      <c r="B99" s="144" t="s">
        <v>34</v>
      </c>
      <c r="C99" s="100"/>
      <c r="D99" s="101" t="s">
        <v>22</v>
      </c>
      <c r="E99" s="102"/>
      <c r="F99" s="102"/>
      <c r="G99" s="103" t="s">
        <v>60</v>
      </c>
      <c r="H99" s="104"/>
      <c r="I99" s="105"/>
      <c r="J99" s="105"/>
      <c r="K99" s="105"/>
      <c r="L99" s="105"/>
      <c r="M99" s="106"/>
    </row>
    <row r="100" spans="1:13" ht="15.75" customHeight="1" thickBot="1" x14ac:dyDescent="0.3">
      <c r="A100" s="107" t="s">
        <v>23</v>
      </c>
      <c r="B100" s="108"/>
      <c r="C100" s="109" t="s">
        <v>0</v>
      </c>
      <c r="D100" s="110" t="s">
        <v>25</v>
      </c>
      <c r="E100" s="111" t="s">
        <v>36</v>
      </c>
      <c r="F100" s="112"/>
      <c r="G100" s="112"/>
      <c r="H100" s="113"/>
      <c r="I100" s="105"/>
      <c r="J100" s="105"/>
      <c r="K100" s="105"/>
      <c r="L100" s="105"/>
      <c r="M100" s="106"/>
    </row>
    <row r="101" spans="1:13" ht="16.5" customHeight="1" thickBot="1" x14ac:dyDescent="0.3">
      <c r="A101" s="101" t="s">
        <v>27</v>
      </c>
      <c r="B101" s="114"/>
      <c r="C101" s="115" t="s">
        <v>13</v>
      </c>
      <c r="D101" s="116"/>
      <c r="E101" s="117"/>
      <c r="F101" s="118" t="s">
        <v>14</v>
      </c>
      <c r="G101" s="119"/>
      <c r="H101" s="120" t="s">
        <v>28</v>
      </c>
      <c r="I101" s="105"/>
      <c r="J101" s="105"/>
      <c r="K101" s="105"/>
      <c r="L101" s="105"/>
      <c r="M101" s="106"/>
    </row>
    <row r="102" spans="1:13" ht="15" customHeight="1" thickBot="1" x14ac:dyDescent="0.3">
      <c r="A102" s="101" t="s">
        <v>29</v>
      </c>
      <c r="B102" s="114"/>
      <c r="C102" s="121"/>
      <c r="D102" s="122"/>
      <c r="E102" s="122"/>
      <c r="F102" s="123">
        <v>4280.0519999999997</v>
      </c>
      <c r="G102" s="124"/>
      <c r="H102" s="125">
        <v>4280.0519999999997</v>
      </c>
      <c r="I102" s="105"/>
      <c r="J102" s="105"/>
      <c r="K102" s="105"/>
      <c r="L102" s="105"/>
      <c r="M102" s="106"/>
    </row>
    <row r="103" spans="1:13" ht="16.5" customHeight="1" thickBot="1" x14ac:dyDescent="0.3">
      <c r="A103" s="101" t="s">
        <v>30</v>
      </c>
      <c r="B103" s="126"/>
      <c r="C103" s="127"/>
      <c r="D103" s="128"/>
      <c r="E103" s="129"/>
      <c r="F103" s="130"/>
      <c r="G103" s="131"/>
      <c r="H103" s="125">
        <v>0</v>
      </c>
      <c r="I103" s="105"/>
      <c r="J103" s="105"/>
      <c r="K103" s="105"/>
      <c r="L103" s="105"/>
      <c r="M103" s="106"/>
    </row>
    <row r="104" spans="1:13" x14ac:dyDescent="0.25">
      <c r="A104" s="95" t="s">
        <v>31</v>
      </c>
      <c r="B104" s="132"/>
      <c r="C104" s="133"/>
      <c r="D104" s="133"/>
      <c r="E104" s="133"/>
      <c r="F104" s="133"/>
      <c r="G104" s="133"/>
      <c r="H104" s="134"/>
      <c r="I104" s="105"/>
      <c r="J104" s="105"/>
      <c r="K104" s="105"/>
      <c r="L104" s="105"/>
      <c r="M104" s="106"/>
    </row>
    <row r="105" spans="1:13" ht="27.75" customHeight="1" x14ac:dyDescent="0.25">
      <c r="A105" s="135"/>
      <c r="B105" s="136"/>
      <c r="C105" s="137"/>
      <c r="D105" s="137"/>
      <c r="E105" s="137"/>
      <c r="F105" s="137"/>
      <c r="G105" s="137"/>
      <c r="H105" s="138"/>
      <c r="I105" s="105"/>
      <c r="J105" s="105"/>
      <c r="K105" s="105"/>
      <c r="L105" s="105"/>
      <c r="M105" s="106"/>
    </row>
    <row r="106" spans="1:13" ht="15.75" thickBot="1" x14ac:dyDescent="0.3">
      <c r="A106" s="104"/>
      <c r="B106" s="139"/>
      <c r="C106" s="140"/>
      <c r="D106" s="140"/>
      <c r="E106" s="140"/>
      <c r="F106" s="140"/>
      <c r="G106" s="140"/>
      <c r="H106" s="141"/>
      <c r="I106" s="142"/>
      <c r="J106" s="142"/>
      <c r="K106" s="142"/>
      <c r="L106" s="142"/>
      <c r="M106" s="143"/>
    </row>
    <row r="107" spans="1:13" ht="15.75" thickBot="1" x14ac:dyDescent="0.3">
      <c r="A107" s="90" t="s">
        <v>2</v>
      </c>
      <c r="B107" s="90"/>
      <c r="C107" s="90"/>
      <c r="D107" s="90"/>
      <c r="E107" s="90"/>
      <c r="F107" s="90"/>
      <c r="G107" s="90"/>
      <c r="H107" s="90"/>
      <c r="I107" s="90"/>
      <c r="J107" s="90"/>
      <c r="K107" s="90"/>
      <c r="L107" s="90"/>
      <c r="M107" s="90"/>
    </row>
    <row r="108" spans="1:13" ht="15" customHeight="1" thickBot="1" x14ac:dyDescent="0.3">
      <c r="A108" s="91" t="s">
        <v>17</v>
      </c>
      <c r="B108" s="92"/>
      <c r="C108" s="93" t="s">
        <v>61</v>
      </c>
      <c r="D108" s="93"/>
      <c r="E108" s="93"/>
      <c r="F108" s="93"/>
      <c r="G108" s="94"/>
      <c r="H108" s="95" t="s">
        <v>19</v>
      </c>
      <c r="I108" s="96" t="s">
        <v>62</v>
      </c>
      <c r="J108" s="96"/>
      <c r="K108" s="96"/>
      <c r="L108" s="96"/>
      <c r="M108" s="97"/>
    </row>
    <row r="109" spans="1:13" ht="15.75" customHeight="1" thickBot="1" x14ac:dyDescent="0.3">
      <c r="A109" s="98" t="s">
        <v>21</v>
      </c>
      <c r="B109" s="144" t="s">
        <v>63</v>
      </c>
      <c r="C109" s="100"/>
      <c r="D109" s="101" t="s">
        <v>22</v>
      </c>
      <c r="E109" s="102"/>
      <c r="F109" s="102"/>
      <c r="G109" s="103">
        <v>250</v>
      </c>
      <c r="H109" s="104"/>
      <c r="I109" s="105"/>
      <c r="J109" s="105"/>
      <c r="K109" s="105"/>
      <c r="L109" s="105"/>
      <c r="M109" s="106"/>
    </row>
    <row r="110" spans="1:13" ht="15.75" customHeight="1" thickBot="1" x14ac:dyDescent="0.3">
      <c r="A110" s="107" t="s">
        <v>23</v>
      </c>
      <c r="B110" s="108"/>
      <c r="C110" s="145" t="s">
        <v>24</v>
      </c>
      <c r="D110" s="110" t="s">
        <v>25</v>
      </c>
      <c r="E110" s="111" t="s">
        <v>64</v>
      </c>
      <c r="F110" s="112"/>
      <c r="G110" s="112"/>
      <c r="H110" s="113"/>
      <c r="I110" s="105"/>
      <c r="J110" s="105"/>
      <c r="K110" s="105"/>
      <c r="L110" s="105"/>
      <c r="M110" s="106"/>
    </row>
    <row r="111" spans="1:13" ht="15.75" thickBot="1" x14ac:dyDescent="0.3">
      <c r="A111" s="101" t="s">
        <v>27</v>
      </c>
      <c r="B111" s="114"/>
      <c r="C111" s="115" t="s">
        <v>13</v>
      </c>
      <c r="D111" s="116"/>
      <c r="E111" s="117"/>
      <c r="F111" s="118" t="s">
        <v>14</v>
      </c>
      <c r="G111" s="119"/>
      <c r="H111" s="120" t="s">
        <v>28</v>
      </c>
      <c r="I111" s="105"/>
      <c r="J111" s="105"/>
      <c r="K111" s="105"/>
      <c r="L111" s="105"/>
      <c r="M111" s="106"/>
    </row>
    <row r="112" spans="1:13" ht="15.75" thickBot="1" x14ac:dyDescent="0.3">
      <c r="A112" s="101" t="s">
        <v>29</v>
      </c>
      <c r="B112" s="114"/>
      <c r="C112" s="121">
        <v>194</v>
      </c>
      <c r="D112" s="122"/>
      <c r="E112" s="122"/>
      <c r="F112" s="123">
        <v>513.04</v>
      </c>
      <c r="G112" s="124"/>
      <c r="H112" s="125">
        <v>707.04</v>
      </c>
      <c r="I112" s="105"/>
      <c r="J112" s="105"/>
      <c r="K112" s="105"/>
      <c r="L112" s="105"/>
      <c r="M112" s="106"/>
    </row>
    <row r="113" spans="1:13" ht="15" customHeight="1" thickBot="1" x14ac:dyDescent="0.3">
      <c r="A113" s="101" t="s">
        <v>30</v>
      </c>
      <c r="B113" s="126"/>
      <c r="C113" s="127"/>
      <c r="D113" s="128"/>
      <c r="E113" s="129"/>
      <c r="F113" s="130"/>
      <c r="G113" s="131"/>
      <c r="H113" s="125">
        <v>0</v>
      </c>
      <c r="I113" s="105"/>
      <c r="J113" s="105"/>
      <c r="K113" s="105"/>
      <c r="L113" s="105"/>
      <c r="M113" s="106"/>
    </row>
    <row r="114" spans="1:13" ht="9" customHeight="1" x14ac:dyDescent="0.25">
      <c r="A114" s="95" t="s">
        <v>31</v>
      </c>
      <c r="B114" s="132"/>
      <c r="C114" s="133"/>
      <c r="D114" s="133"/>
      <c r="E114" s="133"/>
      <c r="F114" s="133"/>
      <c r="G114" s="133"/>
      <c r="H114" s="134"/>
      <c r="I114" s="105"/>
      <c r="J114" s="105"/>
      <c r="K114" s="105"/>
      <c r="L114" s="105"/>
      <c r="M114" s="106"/>
    </row>
    <row r="115" spans="1:13" x14ac:dyDescent="0.25">
      <c r="A115" s="135"/>
      <c r="B115" s="136"/>
      <c r="C115" s="137"/>
      <c r="D115" s="137"/>
      <c r="E115" s="137"/>
      <c r="F115" s="137"/>
      <c r="G115" s="137"/>
      <c r="H115" s="138"/>
      <c r="I115" s="105"/>
      <c r="J115" s="105"/>
      <c r="K115" s="105"/>
      <c r="L115" s="105"/>
      <c r="M115" s="106"/>
    </row>
    <row r="116" spans="1:13" ht="29.25" customHeight="1" thickBot="1" x14ac:dyDescent="0.3">
      <c r="A116" s="104"/>
      <c r="B116" s="139"/>
      <c r="C116" s="140"/>
      <c r="D116" s="140"/>
      <c r="E116" s="140"/>
      <c r="F116" s="140"/>
      <c r="G116" s="140"/>
      <c r="H116" s="141"/>
      <c r="I116" s="142"/>
      <c r="J116" s="142"/>
      <c r="K116" s="142"/>
      <c r="L116" s="142"/>
      <c r="M116" s="143"/>
    </row>
  </sheetData>
  <protectedRanges>
    <protectedRange password="D751" sqref="C74 C84 C33 C43 C53 C64 C104 C114 C94" name="Range1"/>
  </protectedRanges>
  <mergeCells count="214">
    <mergeCell ref="A113:B113"/>
    <mergeCell ref="C113:E113"/>
    <mergeCell ref="F113:G113"/>
    <mergeCell ref="A114:B116"/>
    <mergeCell ref="C114:H116"/>
    <mergeCell ref="E110:H110"/>
    <mergeCell ref="A111:B111"/>
    <mergeCell ref="C111:E111"/>
    <mergeCell ref="F111:G111"/>
    <mergeCell ref="A112:B112"/>
    <mergeCell ref="C112:E112"/>
    <mergeCell ref="F112:G112"/>
    <mergeCell ref="A104:B106"/>
    <mergeCell ref="C104:H106"/>
    <mergeCell ref="A107:M107"/>
    <mergeCell ref="A108:B108"/>
    <mergeCell ref="C108:G108"/>
    <mergeCell ref="H108:H109"/>
    <mergeCell ref="I108:M116"/>
    <mergeCell ref="B109:C109"/>
    <mergeCell ref="D109:F109"/>
    <mergeCell ref="A110:B110"/>
    <mergeCell ref="F101:G101"/>
    <mergeCell ref="A102:B102"/>
    <mergeCell ref="C102:E102"/>
    <mergeCell ref="F102:G102"/>
    <mergeCell ref="A103:B103"/>
    <mergeCell ref="C103:E103"/>
    <mergeCell ref="F103:G103"/>
    <mergeCell ref="A98:B98"/>
    <mergeCell ref="C98:G98"/>
    <mergeCell ref="H98:H99"/>
    <mergeCell ref="I98:M106"/>
    <mergeCell ref="B99:C99"/>
    <mergeCell ref="D99:F99"/>
    <mergeCell ref="A100:B100"/>
    <mergeCell ref="E100:H100"/>
    <mergeCell ref="A101:B101"/>
    <mergeCell ref="C101:E101"/>
    <mergeCell ref="A93:B93"/>
    <mergeCell ref="C93:E93"/>
    <mergeCell ref="F93:G93"/>
    <mergeCell ref="A94:B96"/>
    <mergeCell ref="C94:H96"/>
    <mergeCell ref="A97:M97"/>
    <mergeCell ref="E90:H90"/>
    <mergeCell ref="A91:B91"/>
    <mergeCell ref="C91:E91"/>
    <mergeCell ref="F91:G91"/>
    <mergeCell ref="A92:B92"/>
    <mergeCell ref="C92:E92"/>
    <mergeCell ref="F92:G92"/>
    <mergeCell ref="A84:B86"/>
    <mergeCell ref="C84:H86"/>
    <mergeCell ref="A87:M87"/>
    <mergeCell ref="A88:B88"/>
    <mergeCell ref="C88:G88"/>
    <mergeCell ref="H88:H89"/>
    <mergeCell ref="I88:M96"/>
    <mergeCell ref="B89:C89"/>
    <mergeCell ref="D89:F89"/>
    <mergeCell ref="A90:B90"/>
    <mergeCell ref="F81:G81"/>
    <mergeCell ref="A82:B82"/>
    <mergeCell ref="C82:E82"/>
    <mergeCell ref="F82:G82"/>
    <mergeCell ref="A83:B83"/>
    <mergeCell ref="C83:E83"/>
    <mergeCell ref="F83:G83"/>
    <mergeCell ref="A78:B78"/>
    <mergeCell ref="C78:G78"/>
    <mergeCell ref="H78:H79"/>
    <mergeCell ref="I78:M86"/>
    <mergeCell ref="B79:C79"/>
    <mergeCell ref="D79:F79"/>
    <mergeCell ref="A80:B80"/>
    <mergeCell ref="E80:H80"/>
    <mergeCell ref="A81:B81"/>
    <mergeCell ref="C81:E81"/>
    <mergeCell ref="A73:B73"/>
    <mergeCell ref="C73:E73"/>
    <mergeCell ref="F73:G73"/>
    <mergeCell ref="A74:B76"/>
    <mergeCell ref="C74:H76"/>
    <mergeCell ref="A77:M77"/>
    <mergeCell ref="E70:H70"/>
    <mergeCell ref="A71:B71"/>
    <mergeCell ref="C71:E71"/>
    <mergeCell ref="F71:G71"/>
    <mergeCell ref="A72:B72"/>
    <mergeCell ref="C72:E72"/>
    <mergeCell ref="F72:G72"/>
    <mergeCell ref="A64:B66"/>
    <mergeCell ref="C64:H66"/>
    <mergeCell ref="A67:M67"/>
    <mergeCell ref="A68:B68"/>
    <mergeCell ref="C68:G68"/>
    <mergeCell ref="H68:H69"/>
    <mergeCell ref="I68:M76"/>
    <mergeCell ref="B69:C69"/>
    <mergeCell ref="D69:F69"/>
    <mergeCell ref="A70:B70"/>
    <mergeCell ref="F61:G61"/>
    <mergeCell ref="A62:B62"/>
    <mergeCell ref="C62:E62"/>
    <mergeCell ref="F62:G62"/>
    <mergeCell ref="A63:B63"/>
    <mergeCell ref="C63:E63"/>
    <mergeCell ref="F63:G63"/>
    <mergeCell ref="A58:B58"/>
    <mergeCell ref="C58:G58"/>
    <mergeCell ref="H58:H59"/>
    <mergeCell ref="I58:M66"/>
    <mergeCell ref="B59:C59"/>
    <mergeCell ref="D59:F59"/>
    <mergeCell ref="A60:B60"/>
    <mergeCell ref="E60:H60"/>
    <mergeCell ref="A61:B61"/>
    <mergeCell ref="C61:E61"/>
    <mergeCell ref="A52:B52"/>
    <mergeCell ref="C52:E52"/>
    <mergeCell ref="F52:G52"/>
    <mergeCell ref="A53:B55"/>
    <mergeCell ref="C53:H55"/>
    <mergeCell ref="A57:M57"/>
    <mergeCell ref="E49:H49"/>
    <mergeCell ref="A50:B50"/>
    <mergeCell ref="C50:E50"/>
    <mergeCell ref="F50:G50"/>
    <mergeCell ref="A51:B51"/>
    <mergeCell ref="C51:E51"/>
    <mergeCell ref="F51:G51"/>
    <mergeCell ref="A43:B45"/>
    <mergeCell ref="C43:H45"/>
    <mergeCell ref="A46:M46"/>
    <mergeCell ref="A47:B47"/>
    <mergeCell ref="C47:G47"/>
    <mergeCell ref="H47:H48"/>
    <mergeCell ref="I47:M55"/>
    <mergeCell ref="B48:C48"/>
    <mergeCell ref="D48:F48"/>
    <mergeCell ref="A49:B49"/>
    <mergeCell ref="F40:G40"/>
    <mergeCell ref="A41:B41"/>
    <mergeCell ref="C41:E41"/>
    <mergeCell ref="F41:G41"/>
    <mergeCell ref="A42:B42"/>
    <mergeCell ref="C42:E42"/>
    <mergeCell ref="F42:G42"/>
    <mergeCell ref="A37:B37"/>
    <mergeCell ref="C37:G37"/>
    <mergeCell ref="H37:H38"/>
    <mergeCell ref="I37:M45"/>
    <mergeCell ref="B38:C38"/>
    <mergeCell ref="D38:F38"/>
    <mergeCell ref="A39:B39"/>
    <mergeCell ref="E39:H39"/>
    <mergeCell ref="A40:B40"/>
    <mergeCell ref="C40:E40"/>
    <mergeCell ref="A32:B32"/>
    <mergeCell ref="C32:E32"/>
    <mergeCell ref="F32:G32"/>
    <mergeCell ref="A33:B35"/>
    <mergeCell ref="C33:H35"/>
    <mergeCell ref="A36:M36"/>
    <mergeCell ref="A29:B29"/>
    <mergeCell ref="E29:H29"/>
    <mergeCell ref="A30:B30"/>
    <mergeCell ref="C30:E30"/>
    <mergeCell ref="F30:G30"/>
    <mergeCell ref="A31:B31"/>
    <mergeCell ref="C31:E31"/>
    <mergeCell ref="F31:G31"/>
    <mergeCell ref="A26:M26"/>
    <mergeCell ref="A27:B27"/>
    <mergeCell ref="C27:G27"/>
    <mergeCell ref="H27:H28"/>
    <mergeCell ref="I27:M35"/>
    <mergeCell ref="B28:C28"/>
    <mergeCell ref="D28:F28"/>
    <mergeCell ref="E23:F23"/>
    <mergeCell ref="G23:H23"/>
    <mergeCell ref="I23:J23"/>
    <mergeCell ref="K23:L23"/>
    <mergeCell ref="E24:F24"/>
    <mergeCell ref="G24:H24"/>
    <mergeCell ref="I24:J24"/>
    <mergeCell ref="K24:L24"/>
    <mergeCell ref="G21:H21"/>
    <mergeCell ref="I21:J21"/>
    <mergeCell ref="K21:L21"/>
    <mergeCell ref="E22:F22"/>
    <mergeCell ref="G22:H22"/>
    <mergeCell ref="I22:J22"/>
    <mergeCell ref="K22:L22"/>
    <mergeCell ref="D9:G9"/>
    <mergeCell ref="D10:G10"/>
    <mergeCell ref="A11:B11"/>
    <mergeCell ref="A12:L18"/>
    <mergeCell ref="A19:L19"/>
    <mergeCell ref="A20:A24"/>
    <mergeCell ref="B20:D24"/>
    <mergeCell ref="E20:H20"/>
    <mergeCell ref="I20:L20"/>
    <mergeCell ref="E21:F21"/>
    <mergeCell ref="A2:D2"/>
    <mergeCell ref="A3:C3"/>
    <mergeCell ref="A4:G4"/>
    <mergeCell ref="A5:B6"/>
    <mergeCell ref="C5:G6"/>
    <mergeCell ref="A7:B8"/>
    <mergeCell ref="C7:D8"/>
    <mergeCell ref="E7:F8"/>
    <mergeCell ref="G7:G8"/>
  </mergeCells>
  <dataValidations count="1">
    <dataValidation type="list" allowBlank="1" showInputMessage="1" showErrorMessage="1" sqref="C90 C100 C110 C49 C29 C39 C70 C80 C60">
      <formula1>PROJECT</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7"/>
  <sheetViews>
    <sheetView showWhiteSpace="0" topLeftCell="A157" zoomScaleNormal="100" zoomScalePageLayoutView="70" workbookViewId="0">
      <selection activeCell="B29" sqref="B29"/>
    </sheetView>
  </sheetViews>
  <sheetFormatPr defaultColWidth="8.7109375" defaultRowHeight="12.75" x14ac:dyDescent="0.2"/>
  <cols>
    <col min="1" max="1" width="42" style="156" customWidth="1"/>
    <col min="2" max="2" width="19.140625" style="154" customWidth="1"/>
    <col min="3" max="3" width="6" style="155" customWidth="1"/>
    <col min="4" max="4" width="12.28515625" style="154" customWidth="1"/>
    <col min="5" max="5" width="14.28515625" style="154" customWidth="1"/>
    <col min="6" max="6" width="10.5703125" style="154" customWidth="1"/>
    <col min="7" max="16384" width="8.7109375" style="154"/>
  </cols>
  <sheetData>
    <row r="1" spans="1:7" x14ac:dyDescent="0.2">
      <c r="A1" s="253"/>
      <c r="B1" s="191" t="s">
        <v>100</v>
      </c>
      <c r="C1" s="190" t="s">
        <v>254</v>
      </c>
      <c r="D1" s="189"/>
      <c r="E1" s="189"/>
    </row>
    <row r="2" spans="1:7" ht="13.5" thickBot="1" x14ac:dyDescent="0.25">
      <c r="A2" s="252"/>
      <c r="B2" s="187"/>
      <c r="C2" s="186"/>
      <c r="D2" s="185" t="s">
        <v>253</v>
      </c>
      <c r="E2" s="185"/>
    </row>
    <row r="5" spans="1:7" ht="18.600000000000001" customHeight="1" x14ac:dyDescent="0.3">
      <c r="A5" s="184" t="s">
        <v>98</v>
      </c>
      <c r="B5" s="184" t="s">
        <v>97</v>
      </c>
      <c r="C5" s="184" t="s">
        <v>252</v>
      </c>
      <c r="D5" s="184" t="s">
        <v>251</v>
      </c>
      <c r="E5" s="184" t="s">
        <v>250</v>
      </c>
    </row>
    <row r="6" spans="1:7" ht="18.75" x14ac:dyDescent="0.3">
      <c r="A6" s="183" t="s">
        <v>93</v>
      </c>
      <c r="B6" s="182"/>
      <c r="C6" s="181"/>
      <c r="D6" s="179"/>
      <c r="E6" s="179"/>
    </row>
    <row r="7" spans="1:7" x14ac:dyDescent="0.2">
      <c r="A7" s="251" t="s">
        <v>249</v>
      </c>
      <c r="B7" s="250" t="s">
        <v>212</v>
      </c>
      <c r="C7" s="250" t="s">
        <v>235</v>
      </c>
      <c r="D7" s="250" t="s">
        <v>248</v>
      </c>
      <c r="E7" s="249">
        <v>24</v>
      </c>
    </row>
    <row r="8" spans="1:7" ht="14.45" hidden="1" customHeight="1" x14ac:dyDescent="0.2">
      <c r="A8" s="251" t="s">
        <v>247</v>
      </c>
      <c r="B8" s="250" t="s">
        <v>212</v>
      </c>
      <c r="C8" s="250" t="s">
        <v>229</v>
      </c>
      <c r="D8" s="250" t="s">
        <v>246</v>
      </c>
      <c r="E8" s="249">
        <v>1.5</v>
      </c>
      <c r="G8" s="154" t="s">
        <v>245</v>
      </c>
    </row>
    <row r="9" spans="1:7" x14ac:dyDescent="0.2">
      <c r="A9" s="251" t="s">
        <v>244</v>
      </c>
      <c r="B9" s="250" t="s">
        <v>212</v>
      </c>
      <c r="C9" s="250" t="s">
        <v>243</v>
      </c>
      <c r="D9" s="250" t="s">
        <v>242</v>
      </c>
      <c r="E9" s="249">
        <v>3.5</v>
      </c>
    </row>
    <row r="10" spans="1:7" ht="13.9" hidden="1" customHeight="1" x14ac:dyDescent="0.2">
      <c r="A10" s="251" t="s">
        <v>241</v>
      </c>
      <c r="B10" s="250" t="s">
        <v>212</v>
      </c>
      <c r="C10" s="250" t="s">
        <v>240</v>
      </c>
      <c r="D10" s="250" t="s">
        <v>239</v>
      </c>
      <c r="E10" s="249">
        <v>141</v>
      </c>
    </row>
    <row r="11" spans="1:7" ht="13.9" hidden="1" customHeight="1" x14ac:dyDescent="0.2">
      <c r="A11" s="251" t="s">
        <v>238</v>
      </c>
      <c r="B11" s="250" t="s">
        <v>212</v>
      </c>
      <c r="C11" s="250" t="s">
        <v>229</v>
      </c>
      <c r="D11" s="250" t="s">
        <v>237</v>
      </c>
      <c r="E11" s="249">
        <v>2</v>
      </c>
    </row>
    <row r="12" spans="1:7" ht="13.9" hidden="1" customHeight="1" x14ac:dyDescent="0.2">
      <c r="A12" s="251" t="s">
        <v>236</v>
      </c>
      <c r="B12" s="250" t="s">
        <v>212</v>
      </c>
      <c r="C12" s="250" t="s">
        <v>235</v>
      </c>
      <c r="D12" s="250" t="s">
        <v>234</v>
      </c>
      <c r="E12" s="249">
        <f>200*0.7</f>
        <v>140</v>
      </c>
    </row>
    <row r="13" spans="1:7" ht="13.9" hidden="1" customHeight="1" x14ac:dyDescent="0.2">
      <c r="A13" s="251" t="s">
        <v>233</v>
      </c>
      <c r="B13" s="250" t="s">
        <v>212</v>
      </c>
      <c r="C13" s="250" t="s">
        <v>232</v>
      </c>
      <c r="D13" s="250" t="s">
        <v>231</v>
      </c>
      <c r="E13" s="249">
        <v>96</v>
      </c>
    </row>
    <row r="14" spans="1:7" ht="13.9" hidden="1" customHeight="1" x14ac:dyDescent="0.2">
      <c r="A14" s="251" t="s">
        <v>230</v>
      </c>
      <c r="B14" s="250" t="s">
        <v>212</v>
      </c>
      <c r="C14" s="250" t="s">
        <v>229</v>
      </c>
      <c r="D14" s="250" t="s">
        <v>228</v>
      </c>
      <c r="E14" s="249">
        <v>96.5</v>
      </c>
    </row>
    <row r="15" spans="1:7" ht="13.9" hidden="1" customHeight="1" x14ac:dyDescent="0.2">
      <c r="A15" s="251" t="s">
        <v>227</v>
      </c>
      <c r="B15" s="250" t="s">
        <v>212</v>
      </c>
      <c r="C15" s="250" t="s">
        <v>226</v>
      </c>
      <c r="D15" s="250" t="s">
        <v>225</v>
      </c>
      <c r="E15" s="249">
        <v>0.67</v>
      </c>
    </row>
    <row r="16" spans="1:7" ht="13.9" hidden="1" customHeight="1" x14ac:dyDescent="0.2">
      <c r="A16" s="251" t="s">
        <v>224</v>
      </c>
      <c r="B16" s="250" t="s">
        <v>212</v>
      </c>
      <c r="C16" s="250" t="s">
        <v>223</v>
      </c>
      <c r="D16" s="250" t="s">
        <v>217</v>
      </c>
      <c r="E16" s="249">
        <v>0.95</v>
      </c>
    </row>
    <row r="17" spans="1:8" ht="13.9" hidden="1" customHeight="1" x14ac:dyDescent="0.2">
      <c r="A17" s="251" t="s">
        <v>222</v>
      </c>
      <c r="B17" s="250" t="s">
        <v>212</v>
      </c>
      <c r="C17" s="250" t="s">
        <v>221</v>
      </c>
      <c r="D17" s="250" t="s">
        <v>220</v>
      </c>
      <c r="E17" s="249">
        <v>3.75</v>
      </c>
    </row>
    <row r="18" spans="1:8" ht="13.9" hidden="1" customHeight="1" x14ac:dyDescent="0.2">
      <c r="A18" s="251" t="s">
        <v>219</v>
      </c>
      <c r="B18" s="250" t="s">
        <v>212</v>
      </c>
      <c r="C18" s="250" t="s">
        <v>218</v>
      </c>
      <c r="D18" s="250" t="s">
        <v>217</v>
      </c>
      <c r="E18" s="249">
        <v>0.12</v>
      </c>
    </row>
    <row r="19" spans="1:8" ht="13.9" hidden="1" customHeight="1" x14ac:dyDescent="0.2">
      <c r="A19" s="251" t="s">
        <v>216</v>
      </c>
      <c r="B19" s="250" t="s">
        <v>212</v>
      </c>
      <c r="C19" s="250" t="s">
        <v>215</v>
      </c>
      <c r="D19" s="250" t="s">
        <v>214</v>
      </c>
      <c r="E19" s="249">
        <v>5.22</v>
      </c>
    </row>
    <row r="20" spans="1:8" ht="13.9" hidden="1" customHeight="1" x14ac:dyDescent="0.2">
      <c r="A20" s="251" t="s">
        <v>213</v>
      </c>
      <c r="B20" s="250" t="s">
        <v>212</v>
      </c>
      <c r="C20" s="250" t="s">
        <v>211</v>
      </c>
      <c r="D20" s="249" t="s">
        <v>210</v>
      </c>
      <c r="E20" s="249">
        <v>422.4</v>
      </c>
    </row>
    <row r="21" spans="1:8" ht="13.9" hidden="1" customHeight="1" x14ac:dyDescent="0.2">
      <c r="A21" s="251" t="s">
        <v>209</v>
      </c>
      <c r="B21" s="250" t="s">
        <v>14</v>
      </c>
      <c r="C21" s="250">
        <v>30</v>
      </c>
      <c r="D21" s="249">
        <v>3.78</v>
      </c>
      <c r="E21" s="249">
        <f>C21*D21</f>
        <v>113.39999999999999</v>
      </c>
    </row>
    <row r="22" spans="1:8" ht="13.9" hidden="1" customHeight="1" x14ac:dyDescent="0.3">
      <c r="A22" s="183"/>
      <c r="B22" s="182"/>
      <c r="C22" s="181"/>
      <c r="D22" s="179"/>
      <c r="E22" s="248">
        <f>SUM(E7:E21)</f>
        <v>1051.01</v>
      </c>
    </row>
    <row r="23" spans="1:8" ht="13.9" hidden="1" customHeight="1" x14ac:dyDescent="0.3">
      <c r="A23" s="183"/>
      <c r="B23" s="182"/>
      <c r="C23" s="181"/>
      <c r="D23" s="179"/>
      <c r="E23" s="179"/>
    </row>
    <row r="24" spans="1:8" ht="13.9" hidden="1" customHeight="1" x14ac:dyDescent="0.3">
      <c r="A24" s="183" t="s">
        <v>208</v>
      </c>
      <c r="B24" s="182"/>
      <c r="C24" s="181"/>
      <c r="D24" s="179"/>
      <c r="E24" s="179"/>
      <c r="F24" s="229"/>
      <c r="G24" s="229"/>
      <c r="H24" s="229"/>
    </row>
    <row r="25" spans="1:8" ht="15" x14ac:dyDescent="0.25">
      <c r="A25" s="163" t="s">
        <v>207</v>
      </c>
      <c r="B25" s="162" t="s">
        <v>152</v>
      </c>
      <c r="C25" s="161">
        <v>1</v>
      </c>
      <c r="D25" s="160">
        <v>850</v>
      </c>
      <c r="E25" s="160">
        <f>D25</f>
        <v>850</v>
      </c>
      <c r="F25" s="244"/>
      <c r="G25" s="243"/>
      <c r="H25" s="243"/>
    </row>
    <row r="26" spans="1:8" ht="15" x14ac:dyDescent="0.25">
      <c r="A26" s="163" t="s">
        <v>206</v>
      </c>
      <c r="B26" s="162" t="s">
        <v>152</v>
      </c>
      <c r="C26" s="161">
        <v>12</v>
      </c>
      <c r="D26" s="160">
        <v>6.47</v>
      </c>
      <c r="E26" s="160">
        <f>C26*D26</f>
        <v>77.64</v>
      </c>
      <c r="F26" s="244"/>
      <c r="G26" s="243"/>
      <c r="H26" s="243"/>
    </row>
    <row r="27" spans="1:8" ht="15" x14ac:dyDescent="0.25">
      <c r="A27" s="163" t="s">
        <v>205</v>
      </c>
      <c r="B27" s="162" t="s">
        <v>152</v>
      </c>
      <c r="C27" s="161">
        <v>8</v>
      </c>
      <c r="D27" s="160">
        <v>6.48</v>
      </c>
      <c r="E27" s="160">
        <f>C27*D27</f>
        <v>51.84</v>
      </c>
      <c r="F27" s="244"/>
      <c r="G27" s="243"/>
      <c r="H27" s="243"/>
    </row>
    <row r="28" spans="1:8" ht="15" x14ac:dyDescent="0.25">
      <c r="A28" s="163" t="s">
        <v>204</v>
      </c>
      <c r="B28" s="162" t="s">
        <v>152</v>
      </c>
      <c r="C28" s="161">
        <v>4</v>
      </c>
      <c r="D28" s="160">
        <v>4.07</v>
      </c>
      <c r="E28" s="160">
        <f>C28*D28</f>
        <v>16.28</v>
      </c>
      <c r="F28" s="244"/>
      <c r="G28" s="243"/>
      <c r="H28" s="243"/>
    </row>
    <row r="29" spans="1:8" ht="30" x14ac:dyDescent="0.25">
      <c r="A29" s="163" t="s">
        <v>203</v>
      </c>
      <c r="B29" s="162" t="s">
        <v>202</v>
      </c>
      <c r="C29" s="161">
        <v>1</v>
      </c>
      <c r="D29" s="160">
        <v>39.97</v>
      </c>
      <c r="E29" s="160">
        <f>C29*D29</f>
        <v>39.97</v>
      </c>
      <c r="F29" s="244"/>
      <c r="G29" s="243"/>
      <c r="H29" s="243"/>
    </row>
    <row r="30" spans="1:8" ht="15" x14ac:dyDescent="0.25">
      <c r="A30" s="163" t="s">
        <v>201</v>
      </c>
      <c r="B30" s="162" t="s">
        <v>152</v>
      </c>
      <c r="C30" s="161">
        <v>1</v>
      </c>
      <c r="D30" s="160">
        <v>14.97</v>
      </c>
      <c r="E30" s="160">
        <f>C30*D30</f>
        <v>14.97</v>
      </c>
      <c r="F30" s="244"/>
      <c r="G30" s="243"/>
      <c r="H30" s="243"/>
    </row>
    <row r="31" spans="1:8" ht="15" x14ac:dyDescent="0.25">
      <c r="A31" s="163" t="s">
        <v>200</v>
      </c>
      <c r="B31" s="162" t="s">
        <v>152</v>
      </c>
      <c r="C31" s="161">
        <v>3</v>
      </c>
      <c r="D31" s="160">
        <v>5.96</v>
      </c>
      <c r="E31" s="160">
        <f>C31*D31</f>
        <v>17.88</v>
      </c>
      <c r="F31" s="244"/>
      <c r="G31" s="243"/>
      <c r="H31" s="243"/>
    </row>
    <row r="32" spans="1:8" ht="15" x14ac:dyDescent="0.25">
      <c r="A32" s="163" t="s">
        <v>199</v>
      </c>
      <c r="B32" s="162" t="s">
        <v>152</v>
      </c>
      <c r="C32" s="161">
        <v>2</v>
      </c>
      <c r="D32" s="160">
        <v>1.87</v>
      </c>
      <c r="E32" s="160">
        <f>C32*D32</f>
        <v>3.74</v>
      </c>
      <c r="F32" s="244"/>
      <c r="G32" s="243"/>
      <c r="H32" s="243"/>
    </row>
    <row r="33" spans="1:8" ht="13.9" hidden="1" customHeight="1" x14ac:dyDescent="0.25">
      <c r="A33" s="228" t="s">
        <v>198</v>
      </c>
      <c r="B33" s="162" t="s">
        <v>152</v>
      </c>
      <c r="C33" s="161">
        <v>2</v>
      </c>
      <c r="D33" s="160">
        <v>4.9800000000000004</v>
      </c>
      <c r="E33" s="160">
        <f>C33*D33</f>
        <v>9.9600000000000009</v>
      </c>
      <c r="F33" s="244"/>
      <c r="G33" s="243"/>
      <c r="H33" s="243"/>
    </row>
    <row r="34" spans="1:8" ht="13.9" hidden="1" customHeight="1" x14ac:dyDescent="0.25">
      <c r="A34" s="228" t="s">
        <v>197</v>
      </c>
      <c r="B34" s="162" t="s">
        <v>152</v>
      </c>
      <c r="C34" s="161">
        <v>2</v>
      </c>
      <c r="D34" s="160">
        <v>4.9800000000000004</v>
      </c>
      <c r="E34" s="160">
        <f>C34*D34</f>
        <v>9.9600000000000009</v>
      </c>
      <c r="F34" s="244"/>
      <c r="G34" s="243"/>
      <c r="H34" s="243"/>
    </row>
    <row r="35" spans="1:8" ht="13.9" hidden="1" customHeight="1" x14ac:dyDescent="0.25">
      <c r="A35" s="228" t="s">
        <v>196</v>
      </c>
      <c r="B35" s="162" t="s">
        <v>152</v>
      </c>
      <c r="C35" s="161">
        <v>1</v>
      </c>
      <c r="D35" s="160">
        <v>175.98</v>
      </c>
      <c r="E35" s="160">
        <f>C35*D35</f>
        <v>175.98</v>
      </c>
      <c r="F35" s="244"/>
      <c r="G35" s="243"/>
      <c r="H35" s="243"/>
    </row>
    <row r="36" spans="1:8" ht="13.9" hidden="1" customHeight="1" x14ac:dyDescent="0.25">
      <c r="A36" s="228"/>
      <c r="B36" s="162"/>
      <c r="C36" s="161"/>
      <c r="D36" s="160"/>
      <c r="E36" s="248">
        <f>SUM(E25:E35)</f>
        <v>1268.2200000000003</v>
      </c>
      <c r="F36" s="244"/>
      <c r="G36" s="243"/>
      <c r="H36" s="243"/>
    </row>
    <row r="37" spans="1:8" ht="14.45" hidden="1" customHeight="1" x14ac:dyDescent="0.25">
      <c r="A37" s="228"/>
      <c r="B37" s="162"/>
      <c r="C37" s="161"/>
      <c r="D37" s="160"/>
      <c r="E37" s="160"/>
      <c r="F37" s="244"/>
      <c r="G37" s="243"/>
      <c r="H37" s="243"/>
    </row>
    <row r="38" spans="1:8" ht="14.45" hidden="1" customHeight="1" x14ac:dyDescent="0.25">
      <c r="A38" s="228"/>
      <c r="B38" s="162"/>
      <c r="C38" s="161"/>
      <c r="D38" s="160"/>
      <c r="E38" s="160"/>
      <c r="F38" s="229"/>
      <c r="G38" s="229"/>
      <c r="H38" s="229"/>
    </row>
    <row r="39" spans="1:8" ht="14.45" hidden="1" customHeight="1" x14ac:dyDescent="0.3">
      <c r="A39" s="183" t="s">
        <v>195</v>
      </c>
      <c r="B39" s="162"/>
      <c r="C39" s="161"/>
      <c r="D39" s="160"/>
      <c r="E39" s="160"/>
      <c r="F39" s="244"/>
      <c r="G39" s="243"/>
      <c r="H39" s="243"/>
    </row>
    <row r="40" spans="1:8" ht="14.45" hidden="1" customHeight="1" x14ac:dyDescent="0.25">
      <c r="A40" s="163" t="s">
        <v>194</v>
      </c>
      <c r="B40" s="162" t="s">
        <v>189</v>
      </c>
      <c r="C40" s="161">
        <v>4</v>
      </c>
      <c r="D40" s="160">
        <v>3.1</v>
      </c>
      <c r="E40" s="160">
        <f>C40*D40</f>
        <v>12.4</v>
      </c>
      <c r="F40" s="244"/>
      <c r="G40" s="243"/>
      <c r="H40" s="243"/>
    </row>
    <row r="41" spans="1:8" ht="14.45" hidden="1" customHeight="1" x14ac:dyDescent="0.25">
      <c r="A41" s="163" t="s">
        <v>193</v>
      </c>
      <c r="B41" s="162" t="s">
        <v>189</v>
      </c>
      <c r="C41" s="161">
        <v>4</v>
      </c>
      <c r="D41" s="160">
        <v>24.13</v>
      </c>
      <c r="E41" s="160">
        <f>C41*D41</f>
        <v>96.52</v>
      </c>
      <c r="F41" s="244"/>
      <c r="G41" s="243"/>
      <c r="H41" s="243"/>
    </row>
    <row r="42" spans="1:8" ht="13.9" hidden="1" customHeight="1" x14ac:dyDescent="0.25">
      <c r="A42" s="163" t="s">
        <v>192</v>
      </c>
      <c r="B42" s="162" t="s">
        <v>189</v>
      </c>
      <c r="C42" s="161">
        <v>14</v>
      </c>
      <c r="D42" s="160">
        <v>34.5</v>
      </c>
      <c r="E42" s="160">
        <f>C42*D42</f>
        <v>483</v>
      </c>
      <c r="F42" s="244"/>
      <c r="G42" s="243"/>
      <c r="H42" s="243"/>
    </row>
    <row r="43" spans="1:8" ht="6.75" hidden="1" customHeight="1" x14ac:dyDescent="0.25">
      <c r="A43" s="163" t="s">
        <v>191</v>
      </c>
      <c r="B43" s="162" t="s">
        <v>189</v>
      </c>
      <c r="C43" s="161">
        <v>30</v>
      </c>
      <c r="D43" s="160">
        <v>1.53</v>
      </c>
      <c r="E43" s="160">
        <f>C43*D43</f>
        <v>45.9</v>
      </c>
      <c r="F43" s="244"/>
      <c r="G43" s="243"/>
      <c r="H43" s="243"/>
    </row>
    <row r="44" spans="1:8" ht="6.75" hidden="1" customHeight="1" x14ac:dyDescent="0.25">
      <c r="A44" s="163" t="s">
        <v>190</v>
      </c>
      <c r="B44" s="162" t="s">
        <v>189</v>
      </c>
      <c r="C44" s="161">
        <v>10</v>
      </c>
      <c r="D44" s="160">
        <v>33</v>
      </c>
      <c r="E44" s="160">
        <f>C44*D44</f>
        <v>330</v>
      </c>
      <c r="F44" s="244"/>
      <c r="G44" s="243"/>
      <c r="H44" s="243"/>
    </row>
    <row r="45" spans="1:8" ht="15" x14ac:dyDescent="0.25">
      <c r="A45" s="163"/>
      <c r="B45" s="162"/>
      <c r="C45" s="161"/>
      <c r="D45" s="160"/>
      <c r="E45" s="248">
        <f>SUM(E40:E44)</f>
        <v>967.81999999999994</v>
      </c>
      <c r="F45" s="244"/>
      <c r="G45" s="243"/>
      <c r="H45" s="243"/>
    </row>
    <row r="46" spans="1:8" ht="14.45" hidden="1" customHeight="1" x14ac:dyDescent="0.25">
      <c r="A46" s="163"/>
      <c r="B46" s="162"/>
      <c r="C46" s="161"/>
      <c r="D46" s="160"/>
      <c r="E46" s="160"/>
      <c r="F46" s="244"/>
      <c r="G46" s="243"/>
      <c r="H46" s="243"/>
    </row>
    <row r="47" spans="1:8" ht="14.45" hidden="1" customHeight="1" x14ac:dyDescent="0.3">
      <c r="A47" s="183" t="s">
        <v>188</v>
      </c>
      <c r="B47" s="162"/>
      <c r="C47" s="161"/>
      <c r="D47" s="160"/>
      <c r="E47" s="160"/>
      <c r="F47" s="244"/>
      <c r="G47" s="243"/>
      <c r="H47" s="243"/>
    </row>
    <row r="48" spans="1:8" ht="14.45" hidden="1" customHeight="1" x14ac:dyDescent="0.25">
      <c r="A48" s="163" t="s">
        <v>187</v>
      </c>
      <c r="B48" s="162" t="s">
        <v>170</v>
      </c>
      <c r="C48" s="161">
        <v>4</v>
      </c>
      <c r="D48" s="160">
        <v>13.39</v>
      </c>
      <c r="E48" s="160">
        <f>C48*D48</f>
        <v>53.56</v>
      </c>
      <c r="F48" s="244"/>
      <c r="G48" s="243"/>
      <c r="H48" s="243"/>
    </row>
    <row r="49" spans="1:8" ht="14.45" hidden="1" customHeight="1" x14ac:dyDescent="0.25">
      <c r="A49" s="163" t="s">
        <v>186</v>
      </c>
      <c r="B49" s="162" t="s">
        <v>170</v>
      </c>
      <c r="C49" s="161">
        <v>4</v>
      </c>
      <c r="D49" s="160">
        <v>7.98</v>
      </c>
      <c r="E49" s="160">
        <f>C49*D49</f>
        <v>31.92</v>
      </c>
      <c r="F49" s="244"/>
      <c r="G49" s="243"/>
      <c r="H49" s="243"/>
    </row>
    <row r="50" spans="1:8" ht="14.45" hidden="1" customHeight="1" x14ac:dyDescent="0.25">
      <c r="A50" s="163" t="s">
        <v>185</v>
      </c>
      <c r="B50" s="162" t="s">
        <v>170</v>
      </c>
      <c r="C50" s="161">
        <v>32</v>
      </c>
      <c r="D50" s="160">
        <v>1.3</v>
      </c>
      <c r="E50" s="160">
        <f>C50*D50</f>
        <v>41.6</v>
      </c>
      <c r="F50" s="244"/>
      <c r="G50" s="243"/>
      <c r="H50" s="243"/>
    </row>
    <row r="51" spans="1:8" ht="14.45" hidden="1" customHeight="1" x14ac:dyDescent="0.25">
      <c r="A51" s="163" t="s">
        <v>184</v>
      </c>
      <c r="B51" s="162" t="s">
        <v>170</v>
      </c>
      <c r="C51" s="161">
        <v>36</v>
      </c>
      <c r="D51" s="160">
        <v>0.94</v>
      </c>
      <c r="E51" s="160">
        <f>C51*D51</f>
        <v>33.839999999999996</v>
      </c>
      <c r="F51" s="244"/>
      <c r="G51" s="243"/>
      <c r="H51" s="243"/>
    </row>
    <row r="52" spans="1:8" ht="15" x14ac:dyDescent="0.25">
      <c r="A52" s="163" t="s">
        <v>183</v>
      </c>
      <c r="B52" s="162" t="s">
        <v>170</v>
      </c>
      <c r="C52" s="161">
        <v>6</v>
      </c>
      <c r="D52" s="160">
        <v>1.97</v>
      </c>
      <c r="E52" s="160">
        <f>C52*D52</f>
        <v>11.82</v>
      </c>
      <c r="F52" s="244"/>
      <c r="G52" s="243"/>
      <c r="H52" s="243"/>
    </row>
    <row r="53" spans="1:8" ht="15" x14ac:dyDescent="0.25">
      <c r="A53" s="228" t="s">
        <v>182</v>
      </c>
      <c r="B53" s="162" t="s">
        <v>170</v>
      </c>
      <c r="C53" s="161">
        <v>2</v>
      </c>
      <c r="D53" s="160">
        <v>14.69</v>
      </c>
      <c r="E53" s="160">
        <f>C53*D53</f>
        <v>29.38</v>
      </c>
      <c r="F53" s="244"/>
      <c r="G53" s="243"/>
      <c r="H53" s="243"/>
    </row>
    <row r="54" spans="1:8" ht="15" x14ac:dyDescent="0.25">
      <c r="A54" s="228" t="s">
        <v>181</v>
      </c>
      <c r="B54" s="162" t="s">
        <v>170</v>
      </c>
      <c r="C54" s="161">
        <v>2</v>
      </c>
      <c r="D54" s="160">
        <v>29.94</v>
      </c>
      <c r="E54" s="160">
        <f>C54*D54</f>
        <v>59.88</v>
      </c>
      <c r="F54" s="244"/>
      <c r="G54" s="243"/>
      <c r="H54" s="243"/>
    </row>
    <row r="55" spans="1:8" ht="15" x14ac:dyDescent="0.25">
      <c r="A55" s="228" t="s">
        <v>180</v>
      </c>
      <c r="B55" s="162" t="s">
        <v>170</v>
      </c>
      <c r="C55" s="161">
        <v>2</v>
      </c>
      <c r="D55" s="160">
        <v>29.94</v>
      </c>
      <c r="E55" s="160">
        <f>C55*D55</f>
        <v>59.88</v>
      </c>
      <c r="F55" s="244"/>
      <c r="G55" s="243"/>
      <c r="H55" s="243"/>
    </row>
    <row r="56" spans="1:8" ht="15" x14ac:dyDescent="0.25">
      <c r="A56" s="228" t="s">
        <v>179</v>
      </c>
      <c r="B56" s="162" t="s">
        <v>170</v>
      </c>
      <c r="C56" s="161">
        <v>2</v>
      </c>
      <c r="D56" s="160">
        <v>14.97</v>
      </c>
      <c r="E56" s="160">
        <f>C56*D56</f>
        <v>29.94</v>
      </c>
      <c r="F56" s="244"/>
      <c r="G56" s="243"/>
      <c r="H56" s="243"/>
    </row>
    <row r="57" spans="1:8" ht="15" x14ac:dyDescent="0.25">
      <c r="A57" s="228" t="s">
        <v>178</v>
      </c>
      <c r="B57" s="162" t="s">
        <v>170</v>
      </c>
      <c r="C57" s="161">
        <v>6</v>
      </c>
      <c r="D57" s="160">
        <v>2.58</v>
      </c>
      <c r="E57" s="160">
        <f>C57*D57</f>
        <v>15.48</v>
      </c>
      <c r="F57" s="244"/>
      <c r="G57" s="243"/>
      <c r="H57" s="243"/>
    </row>
    <row r="58" spans="1:8" ht="15" x14ac:dyDescent="0.25">
      <c r="A58" s="228" t="s">
        <v>177</v>
      </c>
      <c r="B58" s="162" t="s">
        <v>170</v>
      </c>
      <c r="C58" s="161">
        <v>2</v>
      </c>
      <c r="D58" s="160">
        <v>26.97</v>
      </c>
      <c r="E58" s="160">
        <f>C58*D58</f>
        <v>53.94</v>
      </c>
      <c r="F58" s="229"/>
      <c r="G58" s="229"/>
      <c r="H58" s="229"/>
    </row>
    <row r="59" spans="1:8" ht="15" x14ac:dyDescent="0.25">
      <c r="A59" s="228" t="s">
        <v>176</v>
      </c>
      <c r="B59" s="162" t="s">
        <v>170</v>
      </c>
      <c r="C59" s="161">
        <v>1</v>
      </c>
      <c r="D59" s="160">
        <v>18.97</v>
      </c>
      <c r="E59" s="160">
        <f>C59*D59</f>
        <v>18.97</v>
      </c>
      <c r="F59" s="244"/>
      <c r="G59" s="243"/>
      <c r="H59" s="243"/>
    </row>
    <row r="60" spans="1:8" ht="14.45" hidden="1" customHeight="1" x14ac:dyDescent="0.25">
      <c r="A60" s="228" t="s">
        <v>175</v>
      </c>
      <c r="B60" s="162" t="s">
        <v>170</v>
      </c>
      <c r="C60" s="161">
        <v>1</v>
      </c>
      <c r="D60" s="160">
        <v>18.97</v>
      </c>
      <c r="E60" s="160">
        <f>C60*D60</f>
        <v>18.97</v>
      </c>
      <c r="F60" s="244"/>
      <c r="G60" s="243"/>
      <c r="H60" s="243"/>
    </row>
    <row r="61" spans="1:8" ht="15" x14ac:dyDescent="0.25">
      <c r="A61" s="228" t="s">
        <v>174</v>
      </c>
      <c r="B61" s="162" t="s">
        <v>170</v>
      </c>
      <c r="C61" s="161">
        <v>1</v>
      </c>
      <c r="D61" s="160">
        <v>18.97</v>
      </c>
      <c r="E61" s="160">
        <f>C61*D61</f>
        <v>18.97</v>
      </c>
      <c r="F61" s="244"/>
      <c r="G61" s="243"/>
      <c r="H61" s="243"/>
    </row>
    <row r="62" spans="1:8" ht="15" x14ac:dyDescent="0.25">
      <c r="A62" s="228" t="s">
        <v>173</v>
      </c>
      <c r="B62" s="162" t="s">
        <v>170</v>
      </c>
      <c r="C62" s="161">
        <v>1</v>
      </c>
      <c r="D62" s="160">
        <v>18.97</v>
      </c>
      <c r="E62" s="160">
        <f>C62*D62</f>
        <v>18.97</v>
      </c>
      <c r="F62" s="244"/>
      <c r="G62" s="243"/>
      <c r="H62" s="243"/>
    </row>
    <row r="63" spans="1:8" ht="30" x14ac:dyDescent="0.25">
      <c r="A63" s="228" t="s">
        <v>172</v>
      </c>
      <c r="B63" s="247" t="s">
        <v>170</v>
      </c>
      <c r="C63" s="246">
        <v>3</v>
      </c>
      <c r="D63" s="245">
        <v>38</v>
      </c>
      <c r="E63" s="245">
        <f>C63*D63</f>
        <v>114</v>
      </c>
      <c r="F63" s="244"/>
      <c r="G63" s="243"/>
      <c r="H63" s="243"/>
    </row>
    <row r="64" spans="1:8" ht="15" x14ac:dyDescent="0.25">
      <c r="A64" s="163" t="s">
        <v>171</v>
      </c>
      <c r="B64" s="162" t="s">
        <v>170</v>
      </c>
      <c r="C64" s="161">
        <v>4</v>
      </c>
      <c r="D64" s="160">
        <v>14.97</v>
      </c>
      <c r="E64" s="245">
        <f>C64*D64</f>
        <v>59.88</v>
      </c>
      <c r="F64" s="244"/>
      <c r="G64" s="243"/>
      <c r="H64" s="243"/>
    </row>
    <row r="65" spans="1:8" ht="15.75" thickBot="1" x14ac:dyDescent="0.3">
      <c r="A65" s="201"/>
      <c r="B65" s="200"/>
      <c r="C65" s="199"/>
      <c r="D65" s="198"/>
      <c r="E65" s="218">
        <f>SUM(E48:E64)</f>
        <v>671.00000000000011</v>
      </c>
      <c r="F65" s="244"/>
      <c r="G65" s="243"/>
      <c r="H65" s="243"/>
    </row>
    <row r="66" spans="1:8" ht="15.75" thickTop="1" x14ac:dyDescent="0.25">
      <c r="A66" s="217"/>
      <c r="B66" s="206"/>
      <c r="C66" s="205"/>
      <c r="D66" s="204"/>
      <c r="E66" s="242"/>
      <c r="F66" s="229"/>
      <c r="G66" s="229"/>
      <c r="H66" s="229"/>
    </row>
    <row r="67" spans="1:8" ht="15" x14ac:dyDescent="0.25">
      <c r="A67" s="217"/>
      <c r="B67" s="206"/>
      <c r="C67" s="205"/>
      <c r="D67" s="204"/>
      <c r="E67" s="242"/>
      <c r="F67" s="229"/>
      <c r="G67" s="229"/>
      <c r="H67" s="229"/>
    </row>
    <row r="68" spans="1:8" ht="18.75" x14ac:dyDescent="0.3">
      <c r="A68" s="207" t="s">
        <v>80</v>
      </c>
      <c r="B68" s="206"/>
      <c r="C68" s="205"/>
      <c r="D68" s="204"/>
      <c r="E68" s="204"/>
      <c r="F68" s="229"/>
      <c r="G68" s="229"/>
      <c r="H68" s="229"/>
    </row>
    <row r="69" spans="1:8" ht="15" x14ac:dyDescent="0.25">
      <c r="A69" s="228" t="s">
        <v>169</v>
      </c>
      <c r="B69" s="162" t="s">
        <v>104</v>
      </c>
      <c r="C69" s="161">
        <v>4</v>
      </c>
      <c r="D69" s="160">
        <v>4.9800000000000004</v>
      </c>
      <c r="E69" s="160">
        <f>C69*D69</f>
        <v>19.920000000000002</v>
      </c>
      <c r="F69" s="229"/>
      <c r="G69" s="229"/>
      <c r="H69" s="229"/>
    </row>
    <row r="70" spans="1:8" ht="15" x14ac:dyDescent="0.25">
      <c r="A70" s="228" t="s">
        <v>168</v>
      </c>
      <c r="B70" s="162" t="s">
        <v>104</v>
      </c>
      <c r="C70" s="161">
        <v>10</v>
      </c>
      <c r="D70" s="160">
        <v>5.96</v>
      </c>
      <c r="E70" s="160">
        <f>C70*D70</f>
        <v>59.6</v>
      </c>
      <c r="F70" s="229"/>
      <c r="G70" s="229"/>
      <c r="H70" s="229"/>
    </row>
    <row r="71" spans="1:8" ht="15" x14ac:dyDescent="0.25">
      <c r="A71" s="163" t="s">
        <v>167</v>
      </c>
      <c r="B71" s="162" t="s">
        <v>104</v>
      </c>
      <c r="C71" s="161">
        <v>4</v>
      </c>
      <c r="D71" s="160">
        <v>20.73</v>
      </c>
      <c r="E71" s="160">
        <f>C71*D71</f>
        <v>82.92</v>
      </c>
      <c r="F71" s="229"/>
      <c r="G71" s="229"/>
      <c r="H71" s="229"/>
    </row>
    <row r="72" spans="1:8" ht="15" x14ac:dyDescent="0.25">
      <c r="A72" s="163" t="s">
        <v>166</v>
      </c>
      <c r="B72" s="162" t="s">
        <v>104</v>
      </c>
      <c r="C72" s="161">
        <v>1</v>
      </c>
      <c r="D72" s="160">
        <v>21</v>
      </c>
      <c r="E72" s="160">
        <f>C72*D72</f>
        <v>21</v>
      </c>
      <c r="F72" s="229"/>
      <c r="G72" s="229"/>
      <c r="H72" s="229"/>
    </row>
    <row r="73" spans="1:8" ht="15" x14ac:dyDescent="0.25">
      <c r="A73" s="163" t="s">
        <v>165</v>
      </c>
      <c r="B73" s="162" t="s">
        <v>104</v>
      </c>
      <c r="C73" s="161">
        <v>12</v>
      </c>
      <c r="D73" s="160">
        <v>17.989999999999998</v>
      </c>
      <c r="E73" s="160">
        <f>C73*D73</f>
        <v>215.88</v>
      </c>
      <c r="F73" s="229"/>
      <c r="G73" s="229"/>
      <c r="H73" s="229"/>
    </row>
    <row r="74" spans="1:8" ht="15.75" thickBot="1" x14ac:dyDescent="0.3">
      <c r="A74" s="217"/>
      <c r="B74" s="206"/>
      <c r="C74" s="205"/>
      <c r="D74" s="204"/>
      <c r="E74" s="241">
        <f>SUM(E69:E73)</f>
        <v>399.32</v>
      </c>
      <c r="F74" s="229"/>
      <c r="G74" s="229"/>
      <c r="H74" s="229"/>
    </row>
    <row r="75" spans="1:8" ht="15.75" thickTop="1" x14ac:dyDescent="0.25">
      <c r="A75" s="217"/>
      <c r="B75" s="206"/>
      <c r="C75" s="205"/>
      <c r="D75" s="204"/>
      <c r="E75" s="204"/>
      <c r="F75" s="229"/>
      <c r="G75" s="229"/>
      <c r="H75" s="229"/>
    </row>
    <row r="76" spans="1:8" ht="15" x14ac:dyDescent="0.25">
      <c r="A76" s="217"/>
      <c r="B76" s="206"/>
      <c r="C76" s="206"/>
      <c r="D76" s="239"/>
      <c r="E76" s="239"/>
      <c r="F76" s="229"/>
      <c r="G76" s="229"/>
      <c r="H76" s="229"/>
    </row>
    <row r="77" spans="1:8" ht="15" x14ac:dyDescent="0.25">
      <c r="A77" s="217"/>
      <c r="B77" s="206"/>
      <c r="C77" s="206"/>
      <c r="D77" s="239"/>
      <c r="E77" s="239"/>
      <c r="F77" s="229"/>
      <c r="G77" s="229"/>
      <c r="H77" s="229"/>
    </row>
    <row r="78" spans="1:8" ht="15" x14ac:dyDescent="0.25">
      <c r="A78" s="217"/>
      <c r="B78" s="240"/>
      <c r="C78" s="206"/>
      <c r="D78" s="239"/>
      <c r="E78" s="239"/>
      <c r="F78" s="229"/>
      <c r="G78" s="229"/>
      <c r="H78" s="229"/>
    </row>
    <row r="79" spans="1:8" s="189" customFormat="1" ht="22.5" customHeight="1" thickBot="1" x14ac:dyDescent="0.3">
      <c r="A79" s="238"/>
      <c r="B79" s="237"/>
      <c r="C79" s="236"/>
      <c r="D79" s="208"/>
      <c r="E79" s="208"/>
      <c r="F79" s="229"/>
      <c r="G79" s="229"/>
      <c r="H79" s="229"/>
    </row>
    <row r="80" spans="1:8" ht="18.75" x14ac:dyDescent="0.3">
      <c r="A80" s="212" t="s">
        <v>115</v>
      </c>
      <c r="B80" s="211"/>
      <c r="C80" s="210"/>
      <c r="D80" s="209"/>
      <c r="E80" s="209"/>
      <c r="F80" s="229"/>
      <c r="G80" s="229"/>
      <c r="H80" s="229"/>
    </row>
    <row r="81" spans="1:8" ht="15" x14ac:dyDescent="0.25">
      <c r="A81" s="235" t="s">
        <v>164</v>
      </c>
      <c r="B81" s="234" t="s">
        <v>152</v>
      </c>
      <c r="C81" s="233">
        <v>1</v>
      </c>
      <c r="D81" s="232">
        <v>12.99</v>
      </c>
      <c r="E81" s="232">
        <v>12.99</v>
      </c>
      <c r="F81" s="229"/>
      <c r="G81" s="229"/>
      <c r="H81" s="229"/>
    </row>
    <row r="82" spans="1:8" ht="15" x14ac:dyDescent="0.25">
      <c r="A82" s="231" t="s">
        <v>163</v>
      </c>
      <c r="B82" s="162" t="s">
        <v>152</v>
      </c>
      <c r="C82" s="161">
        <v>1</v>
      </c>
      <c r="D82" s="160">
        <v>12.99</v>
      </c>
      <c r="E82" s="160">
        <f>12.99</f>
        <v>12.99</v>
      </c>
      <c r="F82" s="229"/>
      <c r="G82" s="229"/>
      <c r="H82" s="229"/>
    </row>
    <row r="83" spans="1:8" ht="15" x14ac:dyDescent="0.25">
      <c r="A83" s="230" t="s">
        <v>162</v>
      </c>
      <c r="B83" s="162" t="s">
        <v>152</v>
      </c>
      <c r="C83" s="161">
        <v>1</v>
      </c>
      <c r="D83" s="160">
        <v>399.99</v>
      </c>
      <c r="E83" s="160">
        <f>C83*D83</f>
        <v>399.99</v>
      </c>
      <c r="F83" s="229"/>
      <c r="G83" s="229"/>
      <c r="H83" s="229"/>
    </row>
    <row r="84" spans="1:8" ht="30" x14ac:dyDescent="0.25">
      <c r="A84" s="230" t="s">
        <v>161</v>
      </c>
      <c r="B84" s="162" t="s">
        <v>152</v>
      </c>
      <c r="C84" s="161">
        <v>1</v>
      </c>
      <c r="D84" s="160">
        <v>9.8800000000000008</v>
      </c>
      <c r="E84" s="160">
        <f>C84*D84</f>
        <v>9.8800000000000008</v>
      </c>
      <c r="F84" s="229"/>
      <c r="G84" s="229"/>
      <c r="H84" s="229"/>
    </row>
    <row r="85" spans="1:8" ht="15" x14ac:dyDescent="0.25">
      <c r="A85" s="163" t="s">
        <v>160</v>
      </c>
      <c r="B85" s="162" t="s">
        <v>152</v>
      </c>
      <c r="C85" s="161">
        <v>1</v>
      </c>
      <c r="D85" s="160">
        <v>29.97</v>
      </c>
      <c r="E85" s="160">
        <f>C85*D85</f>
        <v>29.97</v>
      </c>
    </row>
    <row r="86" spans="1:8" ht="15" x14ac:dyDescent="0.25">
      <c r="A86" s="163" t="s">
        <v>159</v>
      </c>
      <c r="B86" s="162" t="s">
        <v>152</v>
      </c>
      <c r="C86" s="161">
        <v>4</v>
      </c>
      <c r="D86" s="160">
        <v>3.99</v>
      </c>
      <c r="E86" s="160">
        <f>C86*D86</f>
        <v>15.96</v>
      </c>
    </row>
    <row r="87" spans="1:8" ht="30" x14ac:dyDescent="0.25">
      <c r="A87" s="163" t="s">
        <v>158</v>
      </c>
      <c r="B87" s="162" t="s">
        <v>152</v>
      </c>
      <c r="C87" s="161">
        <v>1</v>
      </c>
      <c r="D87" s="160">
        <v>14.97</v>
      </c>
      <c r="E87" s="160">
        <f>C87*D87</f>
        <v>14.97</v>
      </c>
    </row>
    <row r="88" spans="1:8" ht="45" x14ac:dyDescent="0.25">
      <c r="A88" s="163" t="s">
        <v>157</v>
      </c>
      <c r="B88" s="162" t="s">
        <v>152</v>
      </c>
      <c r="C88" s="161">
        <v>2</v>
      </c>
      <c r="D88" s="160">
        <v>8.4700000000000006</v>
      </c>
      <c r="E88" s="160">
        <f>C88*D88</f>
        <v>16.940000000000001</v>
      </c>
    </row>
    <row r="89" spans="1:8" ht="15" x14ac:dyDescent="0.25">
      <c r="A89" s="163" t="s">
        <v>156</v>
      </c>
      <c r="B89" s="162" t="s">
        <v>152</v>
      </c>
      <c r="C89" s="161">
        <v>4</v>
      </c>
      <c r="D89" s="160">
        <v>1.99</v>
      </c>
      <c r="E89" s="160">
        <f>C89*D89</f>
        <v>7.96</v>
      </c>
    </row>
    <row r="90" spans="1:8" ht="15" x14ac:dyDescent="0.25">
      <c r="A90" s="228" t="s">
        <v>155</v>
      </c>
      <c r="B90" s="162" t="s">
        <v>152</v>
      </c>
      <c r="C90" s="161">
        <v>6</v>
      </c>
      <c r="D90" s="160">
        <v>2.2400000000000002</v>
      </c>
      <c r="E90" s="160">
        <f>C90*D90</f>
        <v>13.440000000000001</v>
      </c>
    </row>
    <row r="91" spans="1:8" ht="15" x14ac:dyDescent="0.25">
      <c r="A91" s="228" t="s">
        <v>154</v>
      </c>
      <c r="B91" s="162" t="s">
        <v>152</v>
      </c>
      <c r="C91" s="161">
        <v>6</v>
      </c>
      <c r="D91" s="160">
        <v>3.98</v>
      </c>
      <c r="E91" s="160">
        <f>C91*D91</f>
        <v>23.88</v>
      </c>
    </row>
    <row r="92" spans="1:8" ht="15" x14ac:dyDescent="0.25">
      <c r="A92" s="224" t="s">
        <v>153</v>
      </c>
      <c r="B92" s="223" t="s">
        <v>152</v>
      </c>
      <c r="C92" s="222">
        <v>2</v>
      </c>
      <c r="D92" s="220">
        <v>8.49</v>
      </c>
      <c r="E92" s="160">
        <f>C92*D92</f>
        <v>16.98</v>
      </c>
    </row>
    <row r="93" spans="1:8" ht="15.75" thickBot="1" x14ac:dyDescent="0.3">
      <c r="A93" s="201"/>
      <c r="B93" s="200"/>
      <c r="C93" s="199"/>
      <c r="D93" s="198"/>
      <c r="E93" s="218">
        <f>SUM(E81:E92)</f>
        <v>575.95000000000016</v>
      </c>
    </row>
    <row r="94" spans="1:8" ht="15.75" thickTop="1" x14ac:dyDescent="0.25">
      <c r="A94" s="217"/>
      <c r="B94" s="206"/>
      <c r="C94" s="205"/>
      <c r="D94" s="204"/>
      <c r="E94" s="204"/>
    </row>
    <row r="95" spans="1:8" ht="18.75" x14ac:dyDescent="0.3">
      <c r="A95" s="227" t="s">
        <v>151</v>
      </c>
      <c r="B95" s="206"/>
      <c r="C95" s="205"/>
      <c r="D95" s="204"/>
      <c r="E95" s="204"/>
    </row>
    <row r="96" spans="1:8" ht="15" x14ac:dyDescent="0.25">
      <c r="A96" s="226" t="s">
        <v>150</v>
      </c>
      <c r="B96" s="162" t="s">
        <v>116</v>
      </c>
      <c r="C96" s="161">
        <v>5</v>
      </c>
      <c r="D96" s="160">
        <v>22.95</v>
      </c>
      <c r="E96" s="160">
        <f>C96*D96</f>
        <v>114.75</v>
      </c>
    </row>
    <row r="97" spans="1:5" ht="15" x14ac:dyDescent="0.25">
      <c r="A97" s="163" t="s">
        <v>149</v>
      </c>
      <c r="B97" s="162" t="s">
        <v>116</v>
      </c>
      <c r="C97" s="161">
        <v>20</v>
      </c>
      <c r="D97" s="160">
        <v>3.11</v>
      </c>
      <c r="E97" s="160">
        <f>C97*D97</f>
        <v>62.199999999999996</v>
      </c>
    </row>
    <row r="98" spans="1:5" ht="15" x14ac:dyDescent="0.25">
      <c r="A98" s="163" t="s">
        <v>148</v>
      </c>
      <c r="B98" s="162" t="s">
        <v>116</v>
      </c>
      <c r="C98" s="161">
        <v>10</v>
      </c>
      <c r="D98" s="160">
        <v>4.99</v>
      </c>
      <c r="E98" s="160">
        <f>C98*D98</f>
        <v>49.900000000000006</v>
      </c>
    </row>
    <row r="99" spans="1:5" ht="15" x14ac:dyDescent="0.25">
      <c r="A99" s="163" t="s">
        <v>147</v>
      </c>
      <c r="B99" s="162" t="s">
        <v>116</v>
      </c>
      <c r="C99" s="161">
        <v>4</v>
      </c>
      <c r="D99" s="160">
        <v>18.97</v>
      </c>
      <c r="E99" s="160">
        <f>C99*D99</f>
        <v>75.88</v>
      </c>
    </row>
    <row r="100" spans="1:5" ht="15" x14ac:dyDescent="0.25">
      <c r="A100" s="163" t="s">
        <v>146</v>
      </c>
      <c r="B100" s="162" t="s">
        <v>116</v>
      </c>
      <c r="C100" s="161">
        <v>1</v>
      </c>
      <c r="D100" s="160">
        <v>79</v>
      </c>
      <c r="E100" s="160">
        <f>C100*D100</f>
        <v>79</v>
      </c>
    </row>
    <row r="101" spans="1:5" ht="15" x14ac:dyDescent="0.25">
      <c r="A101" s="163" t="s">
        <v>145</v>
      </c>
      <c r="B101" s="162" t="s">
        <v>116</v>
      </c>
      <c r="C101" s="161">
        <v>3</v>
      </c>
      <c r="D101" s="225">
        <v>39</v>
      </c>
      <c r="E101" s="160">
        <f>C101*D101</f>
        <v>117</v>
      </c>
    </row>
    <row r="102" spans="1:5" ht="15" x14ac:dyDescent="0.25">
      <c r="A102" s="163" t="s">
        <v>144</v>
      </c>
      <c r="B102" s="162" t="s">
        <v>116</v>
      </c>
      <c r="C102" s="161">
        <v>4</v>
      </c>
      <c r="D102" s="225">
        <v>19.989999999999998</v>
      </c>
      <c r="E102" s="160">
        <f>C102*D102</f>
        <v>79.959999999999994</v>
      </c>
    </row>
    <row r="103" spans="1:5" ht="15" x14ac:dyDescent="0.25">
      <c r="A103" s="224" t="s">
        <v>143</v>
      </c>
      <c r="B103" s="223" t="s">
        <v>116</v>
      </c>
      <c r="C103" s="222">
        <v>2</v>
      </c>
      <c r="D103" s="221">
        <v>39.99</v>
      </c>
      <c r="E103" s="220">
        <f>C103*D103</f>
        <v>79.98</v>
      </c>
    </row>
    <row r="104" spans="1:5" ht="15.75" thickBot="1" x14ac:dyDescent="0.3">
      <c r="A104" s="201"/>
      <c r="B104" s="200"/>
      <c r="C104" s="199"/>
      <c r="D104" s="219"/>
      <c r="E104" s="218">
        <f>SUM(E96:E103)</f>
        <v>658.67000000000007</v>
      </c>
    </row>
    <row r="105" spans="1:5" ht="19.5" thickTop="1" x14ac:dyDescent="0.3">
      <c r="A105" s="168" t="s">
        <v>76</v>
      </c>
      <c r="B105" s="167"/>
      <c r="C105" s="166"/>
      <c r="D105" s="164"/>
      <c r="E105" s="164"/>
    </row>
    <row r="106" spans="1:5" ht="15" x14ac:dyDescent="0.25">
      <c r="A106" s="163" t="s">
        <v>103</v>
      </c>
      <c r="B106" s="162" t="s">
        <v>70</v>
      </c>
      <c r="C106" s="161">
        <v>20</v>
      </c>
      <c r="D106" s="160">
        <v>5</v>
      </c>
      <c r="E106" s="160">
        <f>C106*D106</f>
        <v>100</v>
      </c>
    </row>
    <row r="107" spans="1:5" ht="15" x14ac:dyDescent="0.25">
      <c r="A107" s="163" t="s">
        <v>13</v>
      </c>
      <c r="B107" s="162" t="s">
        <v>70</v>
      </c>
      <c r="C107" s="161">
        <v>10</v>
      </c>
      <c r="D107" s="160">
        <v>30</v>
      </c>
      <c r="E107" s="160">
        <f>C107*D107</f>
        <v>300</v>
      </c>
    </row>
    <row r="108" spans="1:5" ht="15" x14ac:dyDescent="0.25">
      <c r="A108" s="163" t="s">
        <v>75</v>
      </c>
      <c r="B108" s="162" t="s">
        <v>70</v>
      </c>
      <c r="C108" s="161">
        <v>10</v>
      </c>
      <c r="D108" s="160">
        <v>5.5</v>
      </c>
      <c r="E108" s="160">
        <f>C108*D108</f>
        <v>55</v>
      </c>
    </row>
    <row r="109" spans="1:5" ht="15" x14ac:dyDescent="0.25">
      <c r="A109" s="163" t="s">
        <v>74</v>
      </c>
      <c r="B109" s="162" t="s">
        <v>70</v>
      </c>
      <c r="C109" s="161">
        <v>2</v>
      </c>
      <c r="D109" s="160">
        <v>5.24</v>
      </c>
      <c r="E109" s="160">
        <f>C109*D109</f>
        <v>10.48</v>
      </c>
    </row>
    <row r="110" spans="1:5" ht="15" x14ac:dyDescent="0.25">
      <c r="A110" s="163" t="s">
        <v>73</v>
      </c>
      <c r="B110" s="162" t="s">
        <v>70</v>
      </c>
      <c r="C110" s="161">
        <v>1</v>
      </c>
      <c r="D110" s="160">
        <v>10.28</v>
      </c>
      <c r="E110" s="160">
        <f>C110*D110</f>
        <v>10.28</v>
      </c>
    </row>
    <row r="111" spans="1:5" ht="15" x14ac:dyDescent="0.25">
      <c r="A111" s="163" t="s">
        <v>72</v>
      </c>
      <c r="B111" s="162" t="s">
        <v>70</v>
      </c>
      <c r="C111" s="161">
        <v>2</v>
      </c>
      <c r="D111" s="160">
        <v>7.99</v>
      </c>
      <c r="E111" s="160">
        <f>C111*D111</f>
        <v>15.98</v>
      </c>
    </row>
    <row r="112" spans="1:5" ht="15.75" thickBot="1" x14ac:dyDescent="0.3">
      <c r="A112" s="201"/>
      <c r="B112" s="200"/>
      <c r="C112" s="199"/>
      <c r="D112" s="198"/>
      <c r="E112" s="218">
        <f>SUM(E106:E111)</f>
        <v>491.74</v>
      </c>
    </row>
    <row r="113" spans="1:6" ht="15.75" thickTop="1" x14ac:dyDescent="0.25">
      <c r="A113" s="217"/>
      <c r="B113" s="206"/>
    </row>
    <row r="114" spans="1:6" ht="18.75" x14ac:dyDescent="0.3">
      <c r="B114" s="155"/>
      <c r="D114" s="194" t="s">
        <v>102</v>
      </c>
      <c r="E114" s="216">
        <f>SUM(E22+E36+E45+E65+E74+E93+E104+E112)</f>
        <v>6083.73</v>
      </c>
    </row>
    <row r="115" spans="1:6" ht="19.5" thickBot="1" x14ac:dyDescent="0.35">
      <c r="B115" s="155"/>
      <c r="C115" s="194"/>
      <c r="D115" s="194" t="s">
        <v>101</v>
      </c>
      <c r="E115" s="195">
        <v>2500</v>
      </c>
      <c r="F115" s="202"/>
    </row>
    <row r="116" spans="1:6" ht="19.5" thickBot="1" x14ac:dyDescent="0.35">
      <c r="A116" s="154"/>
      <c r="C116" s="215" t="s">
        <v>69</v>
      </c>
      <c r="D116" s="215"/>
      <c r="E116" s="214">
        <f>SUM(E24+E38+E47+E67+E76+E95+E105+E114)-E115</f>
        <v>3583.7299999999996</v>
      </c>
      <c r="F116" s="202"/>
    </row>
    <row r="117" spans="1:6" x14ac:dyDescent="0.2">
      <c r="B117" s="155"/>
      <c r="C117" s="154"/>
    </row>
    <row r="118" spans="1:6" x14ac:dyDescent="0.2">
      <c r="A118" s="192"/>
      <c r="B118" s="191" t="s">
        <v>100</v>
      </c>
      <c r="C118" s="190" t="s">
        <v>142</v>
      </c>
      <c r="D118" s="189"/>
      <c r="E118" s="189"/>
    </row>
    <row r="119" spans="1:6" ht="13.5" thickBot="1" x14ac:dyDescent="0.25">
      <c r="A119" s="188"/>
      <c r="B119" s="187"/>
      <c r="C119" s="186"/>
      <c r="D119" s="185" t="s">
        <v>141</v>
      </c>
      <c r="E119" s="185"/>
    </row>
    <row r="122" spans="1:6" ht="18.75" x14ac:dyDescent="0.3">
      <c r="A122" s="184" t="s">
        <v>98</v>
      </c>
      <c r="B122" s="184" t="s">
        <v>97</v>
      </c>
      <c r="C122" s="184" t="s">
        <v>96</v>
      </c>
      <c r="D122" s="184" t="s">
        <v>95</v>
      </c>
      <c r="E122" s="184" t="s">
        <v>94</v>
      </c>
    </row>
    <row r="123" spans="1:6" ht="18.75" x14ac:dyDescent="0.3">
      <c r="A123" s="183" t="s">
        <v>93</v>
      </c>
      <c r="B123" s="182"/>
      <c r="C123" s="181"/>
      <c r="D123" s="179"/>
      <c r="E123" s="179"/>
    </row>
    <row r="124" spans="1:6" ht="15" x14ac:dyDescent="0.25">
      <c r="A124" s="163" t="s">
        <v>140</v>
      </c>
      <c r="B124" s="177" t="s">
        <v>118</v>
      </c>
      <c r="C124" s="162">
        <v>1</v>
      </c>
      <c r="D124" s="176">
        <v>2300</v>
      </c>
      <c r="E124" s="176">
        <f>D124</f>
        <v>2300</v>
      </c>
    </row>
    <row r="125" spans="1:6" ht="15" x14ac:dyDescent="0.25">
      <c r="A125" s="163" t="s">
        <v>139</v>
      </c>
      <c r="B125" s="177" t="s">
        <v>118</v>
      </c>
      <c r="C125" s="162">
        <v>1</v>
      </c>
      <c r="D125" s="176">
        <v>1500</v>
      </c>
      <c r="E125" s="176">
        <f>D125</f>
        <v>1500</v>
      </c>
    </row>
    <row r="126" spans="1:6" ht="15" x14ac:dyDescent="0.25">
      <c r="A126" s="163" t="s">
        <v>138</v>
      </c>
      <c r="B126" s="177" t="s">
        <v>118</v>
      </c>
      <c r="C126" s="162">
        <v>4</v>
      </c>
      <c r="D126" s="176">
        <v>6.97</v>
      </c>
      <c r="E126" s="176">
        <f>C126*D126</f>
        <v>27.88</v>
      </c>
    </row>
    <row r="127" spans="1:6" ht="30" x14ac:dyDescent="0.25">
      <c r="A127" s="163" t="s">
        <v>137</v>
      </c>
      <c r="B127" s="177" t="s">
        <v>118</v>
      </c>
      <c r="C127" s="162">
        <v>4</v>
      </c>
      <c r="D127" s="176">
        <v>102.17</v>
      </c>
      <c r="E127" s="176">
        <f>C127*D127</f>
        <v>408.68</v>
      </c>
    </row>
    <row r="128" spans="1:6" ht="15" x14ac:dyDescent="0.25">
      <c r="A128" s="163" t="s">
        <v>136</v>
      </c>
      <c r="B128" s="177" t="s">
        <v>118</v>
      </c>
      <c r="C128" s="162">
        <v>6</v>
      </c>
      <c r="D128" s="176">
        <v>30</v>
      </c>
      <c r="E128" s="176">
        <f>C128*D128</f>
        <v>180</v>
      </c>
    </row>
    <row r="129" spans="1:5" ht="15" x14ac:dyDescent="0.25">
      <c r="A129" s="163" t="s">
        <v>135</v>
      </c>
      <c r="B129" s="177" t="s">
        <v>118</v>
      </c>
      <c r="C129" s="162">
        <v>6</v>
      </c>
      <c r="D129" s="176">
        <v>0</v>
      </c>
      <c r="E129" s="176">
        <f>C129*D129</f>
        <v>0</v>
      </c>
    </row>
    <row r="130" spans="1:5" ht="15" x14ac:dyDescent="0.25">
      <c r="A130" s="163" t="s">
        <v>134</v>
      </c>
      <c r="B130" s="177" t="s">
        <v>118</v>
      </c>
      <c r="C130" s="162">
        <v>2</v>
      </c>
      <c r="D130" s="176">
        <v>54.3</v>
      </c>
      <c r="E130" s="176">
        <f>C130*D130</f>
        <v>108.6</v>
      </c>
    </row>
    <row r="131" spans="1:5" ht="15" x14ac:dyDescent="0.25">
      <c r="A131" s="163" t="s">
        <v>133</v>
      </c>
      <c r="B131" s="177" t="s">
        <v>118</v>
      </c>
      <c r="C131" s="162">
        <v>2</v>
      </c>
      <c r="D131" s="176">
        <v>49.93</v>
      </c>
      <c r="E131" s="176">
        <f>C131*D131</f>
        <v>99.86</v>
      </c>
    </row>
    <row r="132" spans="1:5" ht="30" x14ac:dyDescent="0.25">
      <c r="A132" s="163" t="s">
        <v>132</v>
      </c>
      <c r="B132" s="177" t="s">
        <v>118</v>
      </c>
      <c r="C132" s="162">
        <v>1</v>
      </c>
      <c r="D132" s="176">
        <v>30</v>
      </c>
      <c r="E132" s="176">
        <f>C132*D132</f>
        <v>30</v>
      </c>
    </row>
    <row r="133" spans="1:5" ht="15" x14ac:dyDescent="0.25">
      <c r="A133" s="163" t="s">
        <v>131</v>
      </c>
      <c r="B133" s="177" t="s">
        <v>118</v>
      </c>
      <c r="C133" s="162">
        <v>4</v>
      </c>
      <c r="D133" s="176">
        <v>3.53</v>
      </c>
      <c r="E133" s="176">
        <f>C133*D133</f>
        <v>14.12</v>
      </c>
    </row>
    <row r="134" spans="1:5" ht="30" x14ac:dyDescent="0.25">
      <c r="A134" s="163" t="s">
        <v>130</v>
      </c>
      <c r="B134" s="177" t="s">
        <v>118</v>
      </c>
      <c r="C134" s="162">
        <v>40</v>
      </c>
      <c r="D134" s="176">
        <v>2.99</v>
      </c>
      <c r="E134" s="176">
        <f>C134*D134</f>
        <v>119.60000000000001</v>
      </c>
    </row>
    <row r="135" spans="1:5" ht="15" x14ac:dyDescent="0.25">
      <c r="A135" s="163" t="s">
        <v>129</v>
      </c>
      <c r="B135" s="177" t="s">
        <v>118</v>
      </c>
      <c r="C135" s="162">
        <v>2</v>
      </c>
      <c r="D135" s="176">
        <v>5.92</v>
      </c>
      <c r="E135" s="176">
        <f>C135*D135</f>
        <v>11.84</v>
      </c>
    </row>
    <row r="136" spans="1:5" ht="15" x14ac:dyDescent="0.25">
      <c r="A136" s="163" t="s">
        <v>128</v>
      </c>
      <c r="B136" s="177" t="s">
        <v>118</v>
      </c>
      <c r="C136" s="162">
        <v>1</v>
      </c>
      <c r="D136" s="176">
        <v>59.97</v>
      </c>
      <c r="E136" s="176">
        <f>C136*D136</f>
        <v>59.97</v>
      </c>
    </row>
    <row r="137" spans="1:5" ht="15" x14ac:dyDescent="0.25">
      <c r="A137" s="163" t="s">
        <v>127</v>
      </c>
      <c r="B137" s="177" t="s">
        <v>118</v>
      </c>
      <c r="C137" s="162">
        <v>2</v>
      </c>
      <c r="D137" s="176">
        <v>29.97</v>
      </c>
      <c r="E137" s="176">
        <f>C137*D137</f>
        <v>59.94</v>
      </c>
    </row>
    <row r="138" spans="1:5" ht="15" x14ac:dyDescent="0.25">
      <c r="A138" s="163" t="s">
        <v>126</v>
      </c>
      <c r="B138" s="177" t="s">
        <v>118</v>
      </c>
      <c r="C138" s="162">
        <v>1</v>
      </c>
      <c r="D138" s="176">
        <v>19.98</v>
      </c>
      <c r="E138" s="176">
        <f>C138*D138</f>
        <v>19.98</v>
      </c>
    </row>
    <row r="139" spans="1:5" ht="15" x14ac:dyDescent="0.25">
      <c r="A139" s="163" t="s">
        <v>125</v>
      </c>
      <c r="B139" s="177" t="s">
        <v>118</v>
      </c>
      <c r="C139" s="162">
        <v>8</v>
      </c>
      <c r="D139" s="176">
        <v>3</v>
      </c>
      <c r="E139" s="176">
        <f>C139*D139</f>
        <v>24</v>
      </c>
    </row>
    <row r="140" spans="1:5" ht="30" x14ac:dyDescent="0.25">
      <c r="A140" s="163" t="s">
        <v>124</v>
      </c>
      <c r="B140" s="177" t="s">
        <v>118</v>
      </c>
      <c r="C140" s="162">
        <v>4</v>
      </c>
      <c r="D140" s="176">
        <v>11.99</v>
      </c>
      <c r="E140" s="176">
        <f>C140*D140</f>
        <v>47.96</v>
      </c>
    </row>
    <row r="141" spans="1:5" ht="15" x14ac:dyDescent="0.25">
      <c r="A141" s="163" t="s">
        <v>123</v>
      </c>
      <c r="B141" s="177" t="s">
        <v>118</v>
      </c>
      <c r="C141" s="162">
        <v>1</v>
      </c>
      <c r="D141" s="176">
        <v>10</v>
      </c>
      <c r="E141" s="176">
        <f>C141*D141</f>
        <v>10</v>
      </c>
    </row>
    <row r="142" spans="1:5" ht="15" x14ac:dyDescent="0.25">
      <c r="A142" s="163" t="s">
        <v>122</v>
      </c>
      <c r="B142" s="177" t="s">
        <v>110</v>
      </c>
      <c r="C142" s="162">
        <v>2</v>
      </c>
      <c r="D142" s="176">
        <v>41.8</v>
      </c>
      <c r="E142" s="176">
        <f>C142*D142</f>
        <v>83.6</v>
      </c>
    </row>
    <row r="143" spans="1:5" ht="15" x14ac:dyDescent="0.25">
      <c r="A143" s="163" t="s">
        <v>121</v>
      </c>
      <c r="B143" s="177" t="s">
        <v>118</v>
      </c>
      <c r="C143" s="162">
        <v>4</v>
      </c>
      <c r="D143" s="176">
        <v>40</v>
      </c>
      <c r="E143" s="176">
        <f>C143*D143</f>
        <v>160</v>
      </c>
    </row>
    <row r="144" spans="1:5" ht="15" x14ac:dyDescent="0.25">
      <c r="A144" s="163" t="s">
        <v>120</v>
      </c>
      <c r="B144" s="177" t="s">
        <v>118</v>
      </c>
      <c r="C144" s="162">
        <v>2</v>
      </c>
      <c r="D144" s="176">
        <v>40</v>
      </c>
      <c r="E144" s="176">
        <f>C144*D144</f>
        <v>80</v>
      </c>
    </row>
    <row r="145" spans="1:5" ht="15" x14ac:dyDescent="0.25">
      <c r="A145" s="163" t="s">
        <v>119</v>
      </c>
      <c r="B145" s="177" t="s">
        <v>118</v>
      </c>
      <c r="C145" s="162">
        <v>2</v>
      </c>
      <c r="D145" s="176">
        <v>40</v>
      </c>
      <c r="E145" s="176">
        <f>C145*D145</f>
        <v>80</v>
      </c>
    </row>
    <row r="146" spans="1:5" ht="15" x14ac:dyDescent="0.25">
      <c r="A146" s="163" t="s">
        <v>117</v>
      </c>
      <c r="B146" s="177" t="s">
        <v>116</v>
      </c>
      <c r="C146" s="162">
        <v>8</v>
      </c>
      <c r="D146" s="176">
        <v>5.97</v>
      </c>
      <c r="E146" s="176">
        <f>C146*D146</f>
        <v>47.76</v>
      </c>
    </row>
    <row r="147" spans="1:5" ht="15.75" thickBot="1" x14ac:dyDescent="0.3">
      <c r="A147" s="174"/>
      <c r="B147" s="173"/>
      <c r="C147" s="172"/>
      <c r="D147" s="171"/>
      <c r="E147" s="213">
        <f>SUM(E124:E146)</f>
        <v>5473.7900000000009</v>
      </c>
    </row>
    <row r="148" spans="1:5" ht="15.75" thickTop="1" x14ac:dyDescent="0.25">
      <c r="A148" s="174"/>
      <c r="B148" s="173"/>
      <c r="C148" s="172"/>
      <c r="D148" s="173"/>
      <c r="E148" s="173"/>
    </row>
    <row r="149" spans="1:5" ht="18.75" x14ac:dyDescent="0.3">
      <c r="A149" s="212" t="s">
        <v>115</v>
      </c>
      <c r="B149" s="211"/>
      <c r="C149" s="210"/>
      <c r="D149" s="209"/>
      <c r="E149" s="209"/>
    </row>
    <row r="150" spans="1:5" ht="15" x14ac:dyDescent="0.25">
      <c r="A150" s="163" t="s">
        <v>114</v>
      </c>
      <c r="B150" s="177" t="s">
        <v>113</v>
      </c>
      <c r="C150" s="162">
        <v>1</v>
      </c>
      <c r="D150" s="176">
        <v>50</v>
      </c>
      <c r="E150" s="176">
        <f>C150*D150</f>
        <v>50</v>
      </c>
    </row>
    <row r="151" spans="1:5" ht="15" x14ac:dyDescent="0.25">
      <c r="A151" s="163" t="s">
        <v>112</v>
      </c>
      <c r="B151" s="177" t="s">
        <v>110</v>
      </c>
      <c r="C151" s="162">
        <v>4</v>
      </c>
      <c r="D151" s="176">
        <v>9.99</v>
      </c>
      <c r="E151" s="176">
        <f>C151*D151</f>
        <v>39.96</v>
      </c>
    </row>
    <row r="152" spans="1:5" ht="15" x14ac:dyDescent="0.25">
      <c r="A152" s="163" t="s">
        <v>111</v>
      </c>
      <c r="B152" s="177" t="s">
        <v>110</v>
      </c>
      <c r="C152" s="162">
        <v>1</v>
      </c>
      <c r="D152" s="176">
        <v>100</v>
      </c>
      <c r="E152" s="176">
        <v>100</v>
      </c>
    </row>
    <row r="153" spans="1:5" ht="15.75" thickBot="1" x14ac:dyDescent="0.3">
      <c r="A153" s="174"/>
      <c r="B153" s="173"/>
      <c r="C153" s="172"/>
      <c r="D153" s="173"/>
      <c r="E153" s="203">
        <f>SUM(E150:E152)</f>
        <v>189.96</v>
      </c>
    </row>
    <row r="154" spans="1:5" ht="15.75" thickTop="1" x14ac:dyDescent="0.25">
      <c r="A154" s="174"/>
      <c r="B154" s="173"/>
      <c r="C154" s="172"/>
      <c r="D154" s="173"/>
      <c r="E154" s="173"/>
    </row>
    <row r="155" spans="1:5" ht="15" x14ac:dyDescent="0.25">
      <c r="A155" s="174"/>
      <c r="B155" s="173"/>
      <c r="C155" s="172"/>
      <c r="D155" s="173"/>
      <c r="E155" s="173"/>
    </row>
    <row r="156" spans="1:5" ht="15" x14ac:dyDescent="0.25">
      <c r="A156" s="173"/>
      <c r="B156" s="173"/>
      <c r="C156" s="173"/>
      <c r="D156" s="173"/>
      <c r="E156" s="173"/>
    </row>
    <row r="157" spans="1:5" ht="15" x14ac:dyDescent="0.25">
      <c r="A157" s="173"/>
      <c r="B157" s="173"/>
      <c r="C157" s="173"/>
      <c r="D157" s="173"/>
      <c r="E157" s="173"/>
    </row>
    <row r="158" spans="1:5" ht="15.75" thickBot="1" x14ac:dyDescent="0.3">
      <c r="A158" s="208"/>
      <c r="B158" s="208"/>
      <c r="C158" s="208"/>
      <c r="D158" s="208"/>
      <c r="E158" s="208"/>
    </row>
    <row r="159" spans="1:5" ht="15" x14ac:dyDescent="0.25">
      <c r="A159" s="173"/>
      <c r="B159" s="173"/>
      <c r="C159" s="173"/>
      <c r="D159" s="173"/>
      <c r="E159" s="173"/>
    </row>
    <row r="160" spans="1:5" ht="18.75" x14ac:dyDescent="0.3">
      <c r="A160" s="207" t="s">
        <v>80</v>
      </c>
      <c r="B160" s="206"/>
      <c r="C160" s="205"/>
      <c r="D160" s="204"/>
      <c r="E160" s="204"/>
    </row>
    <row r="161" spans="1:6" ht="15" x14ac:dyDescent="0.25">
      <c r="A161" s="163" t="s">
        <v>109</v>
      </c>
      <c r="B161" s="177" t="s">
        <v>104</v>
      </c>
      <c r="C161" s="162">
        <v>8</v>
      </c>
      <c r="D161" s="176">
        <v>9.99</v>
      </c>
      <c r="E161" s="176">
        <f>C161*D161</f>
        <v>79.92</v>
      </c>
    </row>
    <row r="162" spans="1:6" ht="15" x14ac:dyDescent="0.25">
      <c r="A162" s="163" t="s">
        <v>108</v>
      </c>
      <c r="B162" s="177" t="s">
        <v>104</v>
      </c>
      <c r="C162" s="162">
        <v>4</v>
      </c>
      <c r="D162" s="176">
        <v>13.97</v>
      </c>
      <c r="E162" s="176">
        <f>C162*D162</f>
        <v>55.88</v>
      </c>
    </row>
    <row r="163" spans="1:6" ht="15" x14ac:dyDescent="0.25">
      <c r="A163" s="163" t="s">
        <v>107</v>
      </c>
      <c r="B163" s="177" t="s">
        <v>104</v>
      </c>
      <c r="C163" s="162">
        <v>2</v>
      </c>
      <c r="D163" s="176">
        <v>20.97</v>
      </c>
      <c r="E163" s="176">
        <f>C163*D163</f>
        <v>41.94</v>
      </c>
    </row>
    <row r="164" spans="1:6" ht="15" x14ac:dyDescent="0.25">
      <c r="A164" s="163" t="s">
        <v>106</v>
      </c>
      <c r="B164" s="177" t="s">
        <v>104</v>
      </c>
      <c r="C164" s="162">
        <v>2</v>
      </c>
      <c r="D164" s="176">
        <v>19.97</v>
      </c>
      <c r="E164" s="176">
        <f>C164*D164</f>
        <v>39.94</v>
      </c>
    </row>
    <row r="165" spans="1:6" ht="15" x14ac:dyDescent="0.25">
      <c r="A165" s="163" t="s">
        <v>105</v>
      </c>
      <c r="B165" s="177" t="s">
        <v>104</v>
      </c>
      <c r="C165" s="162">
        <v>1</v>
      </c>
      <c r="D165" s="176">
        <v>156.88</v>
      </c>
      <c r="E165" s="176">
        <f>C165*D165</f>
        <v>156.88</v>
      </c>
    </row>
    <row r="166" spans="1:6" ht="15.75" thickBot="1" x14ac:dyDescent="0.3">
      <c r="A166" s="174"/>
      <c r="B166" s="173"/>
      <c r="C166" s="172"/>
      <c r="D166" s="171"/>
      <c r="E166" s="203">
        <f>SUM(E161:E165)</f>
        <v>374.56</v>
      </c>
    </row>
    <row r="167" spans="1:6" ht="15.75" thickTop="1" x14ac:dyDescent="0.25">
      <c r="A167" s="174"/>
      <c r="B167" s="173"/>
      <c r="C167" s="172"/>
      <c r="D167" s="173"/>
      <c r="E167" s="173"/>
    </row>
    <row r="168" spans="1:6" ht="18.75" x14ac:dyDescent="0.3">
      <c r="A168" s="168" t="s">
        <v>76</v>
      </c>
      <c r="B168" s="167"/>
      <c r="C168" s="166"/>
      <c r="D168" s="164"/>
      <c r="E168" s="164"/>
      <c r="F168" s="202"/>
    </row>
    <row r="169" spans="1:6" ht="15" x14ac:dyDescent="0.25">
      <c r="A169" s="163" t="s">
        <v>103</v>
      </c>
      <c r="B169" s="162" t="s">
        <v>70</v>
      </c>
      <c r="C169" s="161">
        <v>20</v>
      </c>
      <c r="D169" s="160">
        <v>5</v>
      </c>
      <c r="E169" s="160">
        <f>C169*D169</f>
        <v>100</v>
      </c>
    </row>
    <row r="170" spans="1:6" ht="15" x14ac:dyDescent="0.25">
      <c r="A170" s="163" t="s">
        <v>13</v>
      </c>
      <c r="B170" s="162" t="s">
        <v>70</v>
      </c>
      <c r="C170" s="161">
        <v>10</v>
      </c>
      <c r="D170" s="160">
        <v>5</v>
      </c>
      <c r="E170" s="160">
        <f>C170*D170</f>
        <v>50</v>
      </c>
    </row>
    <row r="171" spans="1:6" ht="15" x14ac:dyDescent="0.25">
      <c r="A171" s="163" t="s">
        <v>75</v>
      </c>
      <c r="B171" s="162" t="s">
        <v>70</v>
      </c>
      <c r="C171" s="161">
        <v>10</v>
      </c>
      <c r="D171" s="160">
        <v>5.5</v>
      </c>
      <c r="E171" s="160">
        <f>C171*D171</f>
        <v>55</v>
      </c>
    </row>
    <row r="172" spans="1:6" ht="15" x14ac:dyDescent="0.25">
      <c r="A172" s="163" t="s">
        <v>74</v>
      </c>
      <c r="B172" s="162" t="s">
        <v>70</v>
      </c>
      <c r="C172" s="161">
        <v>2</v>
      </c>
      <c r="D172" s="160">
        <v>5.24</v>
      </c>
      <c r="E172" s="160">
        <f>C172*D172</f>
        <v>10.48</v>
      </c>
    </row>
    <row r="173" spans="1:6" ht="15" x14ac:dyDescent="0.25">
      <c r="A173" s="163" t="s">
        <v>73</v>
      </c>
      <c r="B173" s="162" t="s">
        <v>70</v>
      </c>
      <c r="C173" s="161">
        <v>1</v>
      </c>
      <c r="D173" s="160">
        <v>10.28</v>
      </c>
      <c r="E173" s="160">
        <f>C173*D173</f>
        <v>10.28</v>
      </c>
    </row>
    <row r="174" spans="1:6" ht="15" x14ac:dyDescent="0.25">
      <c r="A174" s="163" t="s">
        <v>72</v>
      </c>
      <c r="B174" s="162" t="s">
        <v>70</v>
      </c>
      <c r="C174" s="161">
        <v>2</v>
      </c>
      <c r="D174" s="160">
        <v>7.99</v>
      </c>
      <c r="E174" s="160">
        <f>C174*D174</f>
        <v>15.98</v>
      </c>
    </row>
    <row r="175" spans="1:6" ht="15.75" thickBot="1" x14ac:dyDescent="0.3">
      <c r="A175" s="201"/>
      <c r="B175" s="200"/>
      <c r="C175" s="199"/>
      <c r="D175" s="198"/>
      <c r="E175" s="197">
        <f>SUM(E169:E174)</f>
        <v>241.73999999999998</v>
      </c>
    </row>
    <row r="176" spans="1:6" ht="13.5" thickTop="1" x14ac:dyDescent="0.2"/>
    <row r="178" spans="2:5" ht="18.75" x14ac:dyDescent="0.3">
      <c r="B178" s="173"/>
      <c r="D178" s="194" t="s">
        <v>102</v>
      </c>
      <c r="E178" s="196">
        <f>SUM(E166+E153+E147+E175)</f>
        <v>6280.0500000000011</v>
      </c>
    </row>
    <row r="179" spans="2:5" ht="19.5" thickBot="1" x14ac:dyDescent="0.35">
      <c r="D179" s="194" t="s">
        <v>101</v>
      </c>
      <c r="E179" s="195">
        <v>2000</v>
      </c>
    </row>
    <row r="180" spans="2:5" ht="19.5" thickBot="1" x14ac:dyDescent="0.35">
      <c r="D180" s="194" t="s">
        <v>69</v>
      </c>
      <c r="E180" s="193">
        <f>E178-E179</f>
        <v>4280.0500000000011</v>
      </c>
    </row>
    <row r="182" spans="2:5" ht="15" x14ac:dyDescent="0.25">
      <c r="B182" s="173"/>
      <c r="C182" s="172"/>
      <c r="D182" s="173"/>
      <c r="E182" s="173"/>
    </row>
    <row r="205" spans="1:5" x14ac:dyDescent="0.2">
      <c r="A205" s="192"/>
      <c r="B205" s="191" t="s">
        <v>100</v>
      </c>
      <c r="C205" s="190" t="s">
        <v>99</v>
      </c>
      <c r="D205" s="189"/>
      <c r="E205" s="189"/>
    </row>
    <row r="206" spans="1:5" ht="13.5" thickBot="1" x14ac:dyDescent="0.25">
      <c r="A206" s="188"/>
      <c r="B206" s="187"/>
      <c r="C206" s="186"/>
      <c r="D206" s="185" t="s">
        <v>61</v>
      </c>
      <c r="E206" s="185"/>
    </row>
    <row r="209" spans="1:5" ht="18.75" x14ac:dyDescent="0.3">
      <c r="A209" s="184" t="s">
        <v>98</v>
      </c>
      <c r="B209" s="184" t="s">
        <v>97</v>
      </c>
      <c r="C209" s="184" t="s">
        <v>96</v>
      </c>
      <c r="D209" s="184" t="s">
        <v>95</v>
      </c>
      <c r="E209" s="184" t="s">
        <v>94</v>
      </c>
    </row>
    <row r="210" spans="1:5" ht="18.75" x14ac:dyDescent="0.3">
      <c r="A210" s="183" t="s">
        <v>93</v>
      </c>
      <c r="B210" s="182"/>
      <c r="C210" s="181"/>
      <c r="D210" s="180"/>
      <c r="E210" s="179"/>
    </row>
    <row r="211" spans="1:5" ht="15" x14ac:dyDescent="0.25">
      <c r="A211" s="163" t="s">
        <v>92</v>
      </c>
      <c r="B211" s="177" t="s">
        <v>87</v>
      </c>
      <c r="C211" s="162">
        <v>10</v>
      </c>
      <c r="D211" s="176">
        <v>3.11</v>
      </c>
      <c r="E211" s="175">
        <f>C211*D211</f>
        <v>31.099999999999998</v>
      </c>
    </row>
    <row r="212" spans="1:5" ht="30" x14ac:dyDescent="0.25">
      <c r="A212" s="163" t="s">
        <v>91</v>
      </c>
      <c r="B212" s="177" t="s">
        <v>87</v>
      </c>
      <c r="C212" s="162">
        <v>5</v>
      </c>
      <c r="D212" s="177">
        <v>16.329999999999998</v>
      </c>
      <c r="E212" s="175">
        <f>C212*D212</f>
        <v>81.649999999999991</v>
      </c>
    </row>
    <row r="213" spans="1:5" ht="15" x14ac:dyDescent="0.25">
      <c r="A213" s="163" t="s">
        <v>90</v>
      </c>
      <c r="B213" s="177" t="s">
        <v>87</v>
      </c>
      <c r="C213" s="162">
        <v>1</v>
      </c>
      <c r="D213" s="176">
        <v>9.8699999999999992</v>
      </c>
      <c r="E213" s="175">
        <f>C213*D213</f>
        <v>9.8699999999999992</v>
      </c>
    </row>
    <row r="214" spans="1:5" ht="15" x14ac:dyDescent="0.25">
      <c r="A214" s="163" t="s">
        <v>89</v>
      </c>
      <c r="B214" s="177" t="s">
        <v>87</v>
      </c>
      <c r="C214" s="162">
        <v>2</v>
      </c>
      <c r="D214" s="176">
        <v>8.4700000000000006</v>
      </c>
      <c r="E214" s="175">
        <f>C214*D214</f>
        <v>16.940000000000001</v>
      </c>
    </row>
    <row r="215" spans="1:5" ht="15" x14ac:dyDescent="0.25">
      <c r="A215" s="163" t="s">
        <v>88</v>
      </c>
      <c r="B215" s="177" t="s">
        <v>87</v>
      </c>
      <c r="C215" s="162">
        <v>2</v>
      </c>
      <c r="D215" s="176">
        <v>30.97</v>
      </c>
      <c r="E215" s="175">
        <f>C215*D215</f>
        <v>61.94</v>
      </c>
    </row>
    <row r="216" spans="1:5" ht="15" x14ac:dyDescent="0.25">
      <c r="A216" s="163" t="s">
        <v>86</v>
      </c>
      <c r="B216" s="177" t="s">
        <v>84</v>
      </c>
      <c r="C216" s="162">
        <v>2</v>
      </c>
      <c r="D216" s="176">
        <v>10.99</v>
      </c>
      <c r="E216" s="175">
        <f>C216*D216</f>
        <v>21.98</v>
      </c>
    </row>
    <row r="217" spans="1:5" ht="15" x14ac:dyDescent="0.25">
      <c r="A217" s="163" t="s">
        <v>85</v>
      </c>
      <c r="B217" s="177" t="s">
        <v>84</v>
      </c>
      <c r="C217" s="162">
        <v>2</v>
      </c>
      <c r="D217" s="176">
        <v>5.49</v>
      </c>
      <c r="E217" s="175">
        <f>C217*D217</f>
        <v>10.98</v>
      </c>
    </row>
    <row r="218" spans="1:5" ht="15" x14ac:dyDescent="0.25">
      <c r="A218" s="163" t="s">
        <v>83</v>
      </c>
      <c r="B218" s="177" t="s">
        <v>83</v>
      </c>
      <c r="C218" s="162">
        <v>1</v>
      </c>
      <c r="D218" s="176">
        <v>45</v>
      </c>
      <c r="E218" s="175">
        <f>C218*D218</f>
        <v>45</v>
      </c>
    </row>
    <row r="219" spans="1:5" ht="15" x14ac:dyDescent="0.25">
      <c r="A219" s="163" t="s">
        <v>82</v>
      </c>
      <c r="B219" s="177" t="s">
        <v>81</v>
      </c>
      <c r="C219" s="162">
        <v>2</v>
      </c>
      <c r="D219" s="176">
        <v>50</v>
      </c>
      <c r="E219" s="177">
        <f>C219*D219</f>
        <v>100</v>
      </c>
    </row>
    <row r="220" spans="1:5" ht="15.75" thickBot="1" x14ac:dyDescent="0.3">
      <c r="A220" s="174"/>
      <c r="B220" s="173"/>
      <c r="C220" s="172"/>
      <c r="D220" s="171"/>
      <c r="E220" s="170">
        <f>SUM(E211:E219)</f>
        <v>379.46</v>
      </c>
    </row>
    <row r="221" spans="1:5" ht="15.75" thickTop="1" x14ac:dyDescent="0.25">
      <c r="A221" s="174"/>
      <c r="B221" s="173"/>
      <c r="C221" s="172"/>
      <c r="D221" s="171"/>
      <c r="E221" s="173"/>
    </row>
    <row r="222" spans="1:5" ht="18.75" x14ac:dyDescent="0.3">
      <c r="A222" s="178" t="s">
        <v>80</v>
      </c>
      <c r="D222" s="169"/>
    </row>
    <row r="223" spans="1:5" ht="15" x14ac:dyDescent="0.25">
      <c r="A223" s="163" t="s">
        <v>79</v>
      </c>
      <c r="B223" s="177" t="s">
        <v>77</v>
      </c>
      <c r="C223" s="162">
        <v>3</v>
      </c>
      <c r="D223" s="176">
        <v>18.96</v>
      </c>
      <c r="E223" s="175">
        <f>C223*D223</f>
        <v>56.88</v>
      </c>
    </row>
    <row r="224" spans="1:5" ht="15" x14ac:dyDescent="0.25">
      <c r="A224" s="163" t="s">
        <v>78</v>
      </c>
      <c r="B224" s="177" t="s">
        <v>77</v>
      </c>
      <c r="C224" s="162">
        <v>4</v>
      </c>
      <c r="D224" s="176">
        <v>9.99</v>
      </c>
      <c r="E224" s="175">
        <f>C224*D224</f>
        <v>39.96</v>
      </c>
    </row>
    <row r="225" spans="1:5" ht="15.75" thickBot="1" x14ac:dyDescent="0.3">
      <c r="A225" s="174"/>
      <c r="B225" s="173"/>
      <c r="C225" s="172"/>
      <c r="D225" s="171"/>
      <c r="E225" s="170">
        <f>SUM(E223:E224)</f>
        <v>96.84</v>
      </c>
    </row>
    <row r="226" spans="1:5" ht="13.5" thickTop="1" x14ac:dyDescent="0.2">
      <c r="D226" s="169"/>
    </row>
    <row r="227" spans="1:5" ht="18.75" x14ac:dyDescent="0.3">
      <c r="A227" s="168" t="s">
        <v>76</v>
      </c>
      <c r="B227" s="167"/>
      <c r="C227" s="166"/>
      <c r="D227" s="165"/>
      <c r="E227" s="164"/>
    </row>
    <row r="228" spans="1:5" ht="15" x14ac:dyDescent="0.25">
      <c r="A228" s="163" t="s">
        <v>13</v>
      </c>
      <c r="B228" s="162" t="s">
        <v>70</v>
      </c>
      <c r="C228" s="161">
        <v>15</v>
      </c>
      <c r="D228" s="160">
        <v>10</v>
      </c>
      <c r="E228" s="160">
        <f>C228*D228</f>
        <v>150</v>
      </c>
    </row>
    <row r="229" spans="1:5" ht="15" x14ac:dyDescent="0.25">
      <c r="A229" s="163" t="s">
        <v>75</v>
      </c>
      <c r="B229" s="162" t="s">
        <v>70</v>
      </c>
      <c r="C229" s="161">
        <v>8</v>
      </c>
      <c r="D229" s="160">
        <v>5.5</v>
      </c>
      <c r="E229" s="160">
        <f>C229*D229</f>
        <v>44</v>
      </c>
    </row>
    <row r="230" spans="1:5" ht="15" x14ac:dyDescent="0.25">
      <c r="A230" s="163" t="s">
        <v>74</v>
      </c>
      <c r="B230" s="162" t="s">
        <v>70</v>
      </c>
      <c r="C230" s="161">
        <v>2</v>
      </c>
      <c r="D230" s="160">
        <v>5.24</v>
      </c>
      <c r="E230" s="160">
        <f>C230*D230</f>
        <v>10.48</v>
      </c>
    </row>
    <row r="231" spans="1:5" ht="15" x14ac:dyDescent="0.25">
      <c r="A231" s="163" t="s">
        <v>73</v>
      </c>
      <c r="B231" s="162" t="s">
        <v>70</v>
      </c>
      <c r="C231" s="161">
        <v>1</v>
      </c>
      <c r="D231" s="160">
        <v>10.28</v>
      </c>
      <c r="E231" s="160">
        <f>C231*D231</f>
        <v>10.28</v>
      </c>
    </row>
    <row r="232" spans="1:5" ht="15" x14ac:dyDescent="0.25">
      <c r="A232" s="163" t="s">
        <v>72</v>
      </c>
      <c r="B232" s="162" t="s">
        <v>70</v>
      </c>
      <c r="C232" s="161">
        <v>2</v>
      </c>
      <c r="D232" s="160">
        <v>7.99</v>
      </c>
      <c r="E232" s="160">
        <f>C232*D232</f>
        <v>15.98</v>
      </c>
    </row>
    <row r="233" spans="1:5" ht="15" x14ac:dyDescent="0.25">
      <c r="A233" s="163" t="s">
        <v>71</v>
      </c>
      <c r="B233" s="162" t="s">
        <v>70</v>
      </c>
      <c r="C233" s="161"/>
      <c r="D233" s="160"/>
      <c r="E233" s="160">
        <f>C233*D233</f>
        <v>0</v>
      </c>
    </row>
    <row r="234" spans="1:5" ht="15.75" thickBot="1" x14ac:dyDescent="0.3">
      <c r="E234" s="159">
        <f>SUM(E228:E232)</f>
        <v>230.73999999999998</v>
      </c>
    </row>
    <row r="235" spans="1:5" ht="13.5" thickTop="1" x14ac:dyDescent="0.2"/>
    <row r="236" spans="1:5" ht="13.5" thickBot="1" x14ac:dyDescent="0.25"/>
    <row r="237" spans="1:5" ht="19.5" thickBot="1" x14ac:dyDescent="0.35">
      <c r="D237" s="158" t="s">
        <v>69</v>
      </c>
      <c r="E237" s="157">
        <f>SUM(E220+E225+E234)</f>
        <v>707.04</v>
      </c>
    </row>
  </sheetData>
  <mergeCells count="11">
    <mergeCell ref="D119:E119"/>
    <mergeCell ref="C116:D116"/>
    <mergeCell ref="A1:A2"/>
    <mergeCell ref="B1:B2"/>
    <mergeCell ref="C1:C2"/>
    <mergeCell ref="D2:E2"/>
    <mergeCell ref="B205:B206"/>
    <mergeCell ref="C205:C206"/>
    <mergeCell ref="D206:E206"/>
    <mergeCell ref="B118:B119"/>
    <mergeCell ref="C118:C119"/>
  </mergeCells>
  <hyperlinks>
    <hyperlink ref="E10" r:id="rId1" display="http://www.homedepot.com/p/Lincoln-Electric-7-in-24-Grit-Sanding-Discs-3-Pack-KH215/202938704"/>
    <hyperlink ref="E11" r:id="rId2" display="http://www.homedepot.com/p/BLACK-DECKER-120-Grit-Mega-Mouse-Sandpaper-5-Piece-BDAMM120/204754269"/>
    <hyperlink ref="E21" r:id="rId3" display="http://www.homedepot.com/p/Weyerhaeuser-400-ft-16-5-Gauge-Rebar-Tie-Wire-05337/202094311"/>
    <hyperlink ref="E24" r:id="rId4" display="http://www.homedepot.com/p/WeatherShield-2-in-x-12-in-x-8-ft-2-Pressure-Treated-Lumber-255974/100022372"/>
    <hyperlink ref="E25" r:id="rId5" display="http://www.homedepot.com/p/Unbranded-8-in-x-8-in-x-16-in-Concrete-Restricted-Beam-Block-100123/202323986"/>
    <hyperlink ref="E26" r:id="rId6" display="http://www.homedepot.com/p/Economy-1-in-Chip-Brush-1500-1/100626121"/>
    <hyperlink ref="E27" r:id="rId7" display="http://www.homedepot.com/p/Simpson-Strong-Tie-Z-Max-1-1-2-in-x-2-in-x-1-3-8-in-Angle-A21Z/100375047"/>
    <hyperlink ref="E28" r:id="rId8" display="http://www.homedepot.com/p/KILZ-2-1-gal-White-Water-Based-Latex-Interior-Exterior-Multi-Surface-Primer-Sealer-and-Stain-Blocker-20941/100096395"/>
    <hyperlink ref="E32" r:id="rId9" display="http://www.homedepot.com/p/Unbranded-2-in-x-4-in-x-8-ft-2-Pressure-Treated-Lumber-218458/100077807"/>
    <hyperlink ref="E33" r:id="rId10" display="http://www.homedepot.com/p/Unbranded-12mm-1-2-in-4ft-x-8ft-Sandeply-Hardwood-Plywood-454532/100017950"/>
    <hyperlink ref="E38" r:id="rId11" display="http://www.homedepot.com/p/Richelieu-Hardware-Heavy-Duty-Blue-Wheel-Caster-150kg-Swivel-with-Brake-5-In-70722BC/202205551"/>
    <hyperlink ref="E31" r:id="rId12" display="http://www.homedepot.com/p/BEHR-Premium-1-Gal-PFC-75-Tar-Black-1-Part-Epoxy-Concrete-and-Garage-Floor-Paint-93001/203937026"/>
    <hyperlink ref="E34" r:id="rId13" display="http://www.homedepot.com/p/BEHR-Premium-DeckOver-1-gal-SC-104-Cordovan-Brown-Wood-and-Concrete-Paint-500001/204226877"/>
    <hyperlink ref="E35" r:id="rId14" display="http://www.homedepot.com/p/BEHR-Premium-DeckOver-1-gal-SC-119-Colony-Blue-Wood-and-Concrete-Paint-500001/204226893"/>
    <hyperlink ref="E36" r:id="rId15" display="http://www.homedepot.com/p/BEHR-Premium-DeckOver-1-gal-SC-112-Barn-Red-Wood-and-Concrete-Paint-500001/204226886"/>
    <hyperlink ref="E37" r:id="rId16" display="http://www.homedepot.com/p/BEHR-Premium-1-gal-Concrete-and-Masonry-Waterproofer-87001/202951073"/>
  </hyperlinks>
  <pageMargins left="0.7" right="0.5803571428571429" top="1.1160714285714286" bottom="0.75" header="0.3" footer="0.3"/>
  <pageSetup orientation="portrait" r:id="rId17"/>
  <headerFooter>
    <oddHeader>&amp;L&amp;G&amp;R&amp;12 2015- 2016
Student Chapter Budget
American Society of Civil  Engineers</oddHeader>
    <oddFooter>&amp;RPage &amp;P of &amp;N</oddFooter>
  </headerFooter>
  <legacyDrawingHF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2015-2016</vt:lpstr>
      <vt:lpstr>Appendix Tab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franki vallejo</dc:creator>
  <cp:lastModifiedBy>franki vallejo</cp:lastModifiedBy>
  <dcterms:created xsi:type="dcterms:W3CDTF">2015-02-01T18:36:28Z</dcterms:created>
  <dcterms:modified xsi:type="dcterms:W3CDTF">2015-02-01T18:48:07Z</dcterms:modified>
</cp:coreProperties>
</file>